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0740" tabRatio="590" activeTab="0"/>
  </bookViews>
  <sheets>
    <sheet name="12.02.2014 BEZ PREMII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<sst xmlns="http://schemas.openxmlformats.org/spreadsheetml/2006/main" count="46" uniqueCount="35">
  <si>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stanowisko - nazwa</t>
  </si>
  <si>
    <t>dodatek stażowy kwota</t>
  </si>
  <si>
    <t>godziny nadliczbowe</t>
  </si>
  <si>
    <t>Nazwisko i imię</t>
  </si>
  <si>
    <t>dodatek funkcyjny %</t>
  </si>
  <si>
    <t>kwota dodatku funkcyjnego</t>
  </si>
  <si>
    <t>umowa - wysługa %</t>
  </si>
  <si>
    <t>stawka zaszeregowania zł</t>
  </si>
  <si>
    <t>Portier</t>
  </si>
  <si>
    <t xml:space="preserve"> ZUS pracodawcy 19,91%</t>
  </si>
  <si>
    <t>Razem wynagrodzenie + ZUS pracodawcy</t>
  </si>
  <si>
    <t>lp</t>
  </si>
  <si>
    <t>Srednie za urlop wypocz</t>
  </si>
  <si>
    <t>dod wyrów.- do minim.wynagrodzenia</t>
  </si>
  <si>
    <t xml:space="preserve">miesieczne wynagrodzenie brutto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</si>
  <si>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</si>
  <si>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</si>
  <si>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</si>
  <si>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</si>
  <si>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</si>
  <si>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</si>
  <si>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</si>
  <si>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</si>
  <si>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</si>
  <si>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</si>
  <si>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</si>
  <si>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</si>
  <si>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razem portierzy</t>
  </si>
  <si>
    <t>umowa wymiar zatrudnienia w %</t>
  </si>
  <si>
    <t>Portiernia średnie wynagrodzenie</t>
  </si>
  <si>
    <t>bez premii</t>
  </si>
  <si>
    <t>dodatek za  pracę w nocy</t>
  </si>
  <si>
    <t>godz przeprac. nocy</t>
  </si>
  <si>
    <t>ilość godzin nadliczbowych</t>
  </si>
  <si>
    <t>12.02.2014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</si>
</sst>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2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32" borderId="10" xfId="5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4" fontId="1" fillId="0" borderId="13" xfId="0" applyNumberFormat="1" applyFont="1" applyBorder="1" applyAlignment="1">
      <alignment horizontal="right" wrapText="1"/>
    </xf>
    <xf numFmtId="10" fontId="1" fillId="0" borderId="13" xfId="52" applyNumberFormat="1" applyFont="1" applyBorder="1" applyAlignment="1">
      <alignment horizontal="right" wrapText="1"/>
    </xf>
    <xf numFmtId="0" fontId="1" fillId="0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9" fontId="1" fillId="0" borderId="13" xfId="0" applyNumberFormat="1" applyFont="1" applyBorder="1" applyAlignment="1">
      <alignment horizontal="center" wrapText="1"/>
    </xf>
    <xf numFmtId="9" fontId="1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horizontal="right"/>
    </xf>
    <xf numFmtId="10" fontId="1" fillId="0" borderId="15" xfId="52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right" wrapText="1"/>
    </xf>
    <xf numFmtId="4" fontId="1" fillId="34" borderId="15" xfId="0" applyNumberFormat="1" applyFont="1" applyFill="1" applyBorder="1" applyAlignment="1">
      <alignment horizontal="right" wrapText="1"/>
    </xf>
    <xf numFmtId="4" fontId="1" fillId="34" borderId="13" xfId="0" applyNumberFormat="1" applyFont="1" applyFill="1" applyBorder="1" applyAlignment="1">
      <alignment horizontal="right"/>
    </xf>
    <xf numFmtId="4" fontId="1" fillId="34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34" borderId="16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7.57421875" style="0" customWidth="1"/>
    <col min="2" max="2" width="21.28125" style="0" customWidth="1"/>
    <col min="3" max="3" width="13.28125" style="0" customWidth="1"/>
    <col min="4" max="4" width="7.421875" style="0" customWidth="1"/>
    <col min="5" max="5" width="10.00390625" style="1" customWidth="1"/>
    <col min="6" max="6" width="6.421875" style="0" customWidth="1"/>
    <col min="7" max="7" width="8.28125" style="0" customWidth="1"/>
    <col min="8" max="8" width="6.7109375" style="0" customWidth="1"/>
    <col min="9" max="11" width="9.7109375" style="0" customWidth="1"/>
    <col min="12" max="13" width="8.28125" style="0" customWidth="1"/>
    <col min="14" max="14" width="6.28125" style="0" customWidth="1"/>
    <col min="15" max="16" width="9.28125" style="0" customWidth="1"/>
    <col min="17" max="17" width="9.140625" style="2" customWidth="1"/>
  </cols>
  <sheetData>
    <row r="2" spans="1:6" ht="12.75">
      <c r="A2" s="46" t="s">
        <v>29</v>
      </c>
      <c r="B2" s="46"/>
      <c r="C2" s="46"/>
      <c r="D2" s="46"/>
      <c r="E2" s="46"/>
      <c r="F2" s="46"/>
    </row>
    <row r="3" spans="1:2" ht="13.5" thickBot="1">
      <c r="A3" s="22" t="s">
        <v>34</v>
      </c>
      <c r="B3" s="33" t="s">
        <v>30</v>
      </c>
    </row>
    <row r="4" spans="1:18" s="14" customFormat="1" ht="39">
      <c r="A4" s="9" t="s">
        <v>11</v>
      </c>
      <c r="B4" s="10" t="s">
        <v>3</v>
      </c>
      <c r="C4" s="11" t="s">
        <v>0</v>
      </c>
      <c r="D4" s="12" t="s">
        <v>28</v>
      </c>
      <c r="E4" s="3" t="s">
        <v>7</v>
      </c>
      <c r="F4" s="12" t="s">
        <v>4</v>
      </c>
      <c r="G4" s="13" t="s">
        <v>5</v>
      </c>
      <c r="H4" s="12" t="s">
        <v>6</v>
      </c>
      <c r="I4" s="3" t="s">
        <v>1</v>
      </c>
      <c r="J4" s="35" t="s">
        <v>32</v>
      </c>
      <c r="K4" s="3" t="s">
        <v>31</v>
      </c>
      <c r="L4" s="4" t="s">
        <v>2</v>
      </c>
      <c r="M4" s="35" t="s">
        <v>33</v>
      </c>
      <c r="N4" s="3" t="s">
        <v>12</v>
      </c>
      <c r="O4" s="5" t="s">
        <v>13</v>
      </c>
      <c r="P4" s="6" t="s">
        <v>14</v>
      </c>
      <c r="Q4" s="15" t="s">
        <v>9</v>
      </c>
      <c r="R4" s="17" t="s">
        <v>10</v>
      </c>
    </row>
    <row r="5" spans="1:18" s="14" customFormat="1" ht="12.75" customHeight="1">
      <c r="A5" s="27">
        <v>1</v>
      </c>
      <c r="B5" s="28" t="s">
        <v>15</v>
      </c>
      <c r="C5" s="8" t="s">
        <v>8</v>
      </c>
      <c r="D5" s="23">
        <v>1</v>
      </c>
      <c r="E5" s="19">
        <v>1225</v>
      </c>
      <c r="F5" s="7"/>
      <c r="G5" s="7"/>
      <c r="H5" s="20">
        <v>0.19</v>
      </c>
      <c r="I5" s="19">
        <f aca="true" t="shared" si="0" ref="I5:I16">E5*H5</f>
        <v>232.75</v>
      </c>
      <c r="J5" s="36">
        <v>81.83</v>
      </c>
      <c r="K5" s="19">
        <f>J5*2</f>
        <v>163.66</v>
      </c>
      <c r="L5" s="7">
        <v>219.17</v>
      </c>
      <c r="M5" s="38">
        <v>15.33</v>
      </c>
      <c r="N5" s="7">
        <v>35.79</v>
      </c>
      <c r="O5" s="7">
        <f>1680-(E5+I5+K5+N5)</f>
        <v>22.799999999999955</v>
      </c>
      <c r="P5" s="16">
        <f>E5+I5+K5+L5+N5+O5</f>
        <v>1899.17</v>
      </c>
      <c r="Q5" s="7">
        <f>P5*19.91%</f>
        <v>378.124747</v>
      </c>
      <c r="R5" s="16">
        <f>SUM(P5:Q5)</f>
        <v>2277.294747</v>
      </c>
    </row>
    <row r="6" spans="1:18" ht="12.75">
      <c r="A6" s="18">
        <v>2</v>
      </c>
      <c r="B6" s="25" t="s">
        <v>16</v>
      </c>
      <c r="C6" s="8" t="s">
        <v>8</v>
      </c>
      <c r="D6" s="23">
        <v>1</v>
      </c>
      <c r="E6" s="19">
        <v>1225</v>
      </c>
      <c r="F6" s="7"/>
      <c r="G6" s="7"/>
      <c r="H6" s="20">
        <v>0.2</v>
      </c>
      <c r="I6" s="19">
        <f t="shared" si="0"/>
        <v>245</v>
      </c>
      <c r="J6" s="36">
        <v>54.97</v>
      </c>
      <c r="K6" s="19">
        <f aca="true" t="shared" si="1" ref="K6:K16">J6*2</f>
        <v>109.94</v>
      </c>
      <c r="L6" s="7">
        <v>0</v>
      </c>
      <c r="M6" s="38">
        <v>0</v>
      </c>
      <c r="N6" s="7">
        <v>0</v>
      </c>
      <c r="O6" s="7">
        <f>1680-(E6+I6+K6+N6)</f>
        <v>100.05999999999995</v>
      </c>
      <c r="P6" s="16">
        <f aca="true" t="shared" si="2" ref="P6:P17">E6+I6+K6+L6+N6+O6</f>
        <v>1680</v>
      </c>
      <c r="Q6" s="7">
        <f aca="true" t="shared" si="3" ref="Q6:Q17">P6*19.91%</f>
        <v>334.488</v>
      </c>
      <c r="R6" s="16">
        <f aca="true" t="shared" si="4" ref="R6:R17">SUM(P6:Q6)</f>
        <v>2014.488</v>
      </c>
    </row>
    <row r="7" spans="1:18" ht="12.75">
      <c r="A7" s="27">
        <v>3</v>
      </c>
      <c r="B7" s="25" t="s">
        <v>17</v>
      </c>
      <c r="C7" s="8" t="s">
        <v>8</v>
      </c>
      <c r="D7" s="23">
        <v>1</v>
      </c>
      <c r="E7" s="19">
        <v>1225</v>
      </c>
      <c r="F7" s="7"/>
      <c r="G7" s="7"/>
      <c r="H7" s="20">
        <v>0.2</v>
      </c>
      <c r="I7" s="19">
        <f t="shared" si="0"/>
        <v>245</v>
      </c>
      <c r="J7" s="36">
        <v>53.17</v>
      </c>
      <c r="K7" s="19">
        <f t="shared" si="1"/>
        <v>106.34</v>
      </c>
      <c r="L7" s="7">
        <v>30.63</v>
      </c>
      <c r="M7" s="38">
        <v>1</v>
      </c>
      <c r="N7" s="7">
        <v>39.61</v>
      </c>
      <c r="O7" s="7">
        <f>1680-(E7+I7+K7+N7)</f>
        <v>64.05000000000018</v>
      </c>
      <c r="P7" s="16">
        <f t="shared" si="2"/>
        <v>1710.63</v>
      </c>
      <c r="Q7" s="7">
        <f t="shared" si="3"/>
        <v>340.586433</v>
      </c>
      <c r="R7" s="16">
        <f t="shared" si="4"/>
        <v>2051.216433</v>
      </c>
    </row>
    <row r="8" spans="1:18" ht="12.75">
      <c r="A8" s="18">
        <v>4</v>
      </c>
      <c r="B8" s="25" t="s">
        <v>18</v>
      </c>
      <c r="C8" s="8" t="s">
        <v>8</v>
      </c>
      <c r="D8" s="23">
        <v>1</v>
      </c>
      <c r="E8" s="19">
        <v>1225</v>
      </c>
      <c r="F8" s="7"/>
      <c r="G8" s="7"/>
      <c r="H8" s="20">
        <v>0.2</v>
      </c>
      <c r="I8" s="19">
        <f t="shared" si="0"/>
        <v>245</v>
      </c>
      <c r="J8" s="36">
        <v>101.48</v>
      </c>
      <c r="K8" s="19">
        <f t="shared" si="1"/>
        <v>202.96</v>
      </c>
      <c r="L8" s="7">
        <v>115.35</v>
      </c>
      <c r="M8" s="38">
        <v>7</v>
      </c>
      <c r="N8" s="7">
        <v>0</v>
      </c>
      <c r="O8" s="7">
        <f>1680-(E8+I8+K8+N8)</f>
        <v>7.039999999999964</v>
      </c>
      <c r="P8" s="16">
        <f t="shared" si="2"/>
        <v>1795.35</v>
      </c>
      <c r="Q8" s="7">
        <f t="shared" si="3"/>
        <v>357.454185</v>
      </c>
      <c r="R8" s="16">
        <f t="shared" si="4"/>
        <v>2152.804185</v>
      </c>
    </row>
    <row r="9" spans="1:18" ht="12.75">
      <c r="A9" s="27">
        <v>5</v>
      </c>
      <c r="B9" s="25" t="s">
        <v>19</v>
      </c>
      <c r="C9" s="8" t="s">
        <v>8</v>
      </c>
      <c r="D9" s="23">
        <v>1</v>
      </c>
      <c r="E9" s="19">
        <v>1225</v>
      </c>
      <c r="F9" s="7"/>
      <c r="G9" s="7"/>
      <c r="H9" s="20">
        <v>0.2</v>
      </c>
      <c r="I9" s="19">
        <f t="shared" si="0"/>
        <v>245</v>
      </c>
      <c r="J9" s="36">
        <v>61</v>
      </c>
      <c r="K9" s="19">
        <f t="shared" si="1"/>
        <v>122</v>
      </c>
      <c r="L9" s="7">
        <v>204.67</v>
      </c>
      <c r="M9" s="38">
        <v>12.33</v>
      </c>
      <c r="N9" s="7">
        <v>27.92</v>
      </c>
      <c r="O9" s="7">
        <f>1680-(E9+I9+K9+N9)</f>
        <v>60.07999999999993</v>
      </c>
      <c r="P9" s="16">
        <f t="shared" si="2"/>
        <v>1884.67</v>
      </c>
      <c r="Q9" s="7">
        <f t="shared" si="3"/>
        <v>375.237797</v>
      </c>
      <c r="R9" s="16">
        <f t="shared" si="4"/>
        <v>2259.907797</v>
      </c>
    </row>
    <row r="10" spans="1:18" ht="12.75">
      <c r="A10" s="18">
        <v>6</v>
      </c>
      <c r="B10" s="25" t="s">
        <v>20</v>
      </c>
      <c r="C10" s="8" t="s">
        <v>8</v>
      </c>
      <c r="D10" s="23">
        <v>1</v>
      </c>
      <c r="E10" s="19">
        <v>1225</v>
      </c>
      <c r="F10" s="7"/>
      <c r="G10" s="7"/>
      <c r="H10" s="20">
        <v>0.2</v>
      </c>
      <c r="I10" s="19">
        <f t="shared" si="0"/>
        <v>245</v>
      </c>
      <c r="J10" s="36">
        <v>68</v>
      </c>
      <c r="K10" s="19">
        <f t="shared" si="1"/>
        <v>136</v>
      </c>
      <c r="L10" s="7">
        <v>232.92</v>
      </c>
      <c r="M10" s="38">
        <v>17</v>
      </c>
      <c r="N10" s="7">
        <v>119.82</v>
      </c>
      <c r="O10" s="7">
        <v>0</v>
      </c>
      <c r="P10" s="16">
        <f t="shared" si="2"/>
        <v>1958.74</v>
      </c>
      <c r="Q10" s="7">
        <f t="shared" si="3"/>
        <v>389.985134</v>
      </c>
      <c r="R10" s="16">
        <f t="shared" si="4"/>
        <v>2348.7251340000003</v>
      </c>
    </row>
    <row r="11" spans="1:18" ht="12.75">
      <c r="A11" s="27">
        <v>7</v>
      </c>
      <c r="B11" s="25" t="s">
        <v>21</v>
      </c>
      <c r="C11" s="8" t="s">
        <v>8</v>
      </c>
      <c r="D11" s="23">
        <v>1</v>
      </c>
      <c r="E11" s="19">
        <v>1225</v>
      </c>
      <c r="F11" s="7"/>
      <c r="G11" s="7"/>
      <c r="H11" s="20">
        <v>0.2</v>
      </c>
      <c r="I11" s="19">
        <f t="shared" si="0"/>
        <v>245</v>
      </c>
      <c r="J11" s="36">
        <v>47.68</v>
      </c>
      <c r="K11" s="19">
        <f t="shared" si="1"/>
        <v>95.36</v>
      </c>
      <c r="L11" s="7">
        <v>98.62</v>
      </c>
      <c r="M11" s="38">
        <v>5.67</v>
      </c>
      <c r="N11" s="7">
        <v>53.16</v>
      </c>
      <c r="O11" s="7">
        <f>1680-(E11+I11+K11+N11)</f>
        <v>61.48000000000002</v>
      </c>
      <c r="P11" s="16">
        <f t="shared" si="2"/>
        <v>1778.6200000000001</v>
      </c>
      <c r="Q11" s="7">
        <f t="shared" si="3"/>
        <v>354.123242</v>
      </c>
      <c r="R11" s="16">
        <f t="shared" si="4"/>
        <v>2132.743242</v>
      </c>
    </row>
    <row r="12" spans="1:18" ht="12.75">
      <c r="A12" s="18">
        <v>8</v>
      </c>
      <c r="B12" s="26" t="s">
        <v>22</v>
      </c>
      <c r="C12" s="8" t="s">
        <v>8</v>
      </c>
      <c r="D12" s="23">
        <v>1</v>
      </c>
      <c r="E12" s="19">
        <v>1225</v>
      </c>
      <c r="F12" s="7"/>
      <c r="G12" s="7"/>
      <c r="H12" s="20">
        <v>0.2</v>
      </c>
      <c r="I12" s="19">
        <f t="shared" si="0"/>
        <v>245</v>
      </c>
      <c r="J12" s="36">
        <v>63.33</v>
      </c>
      <c r="K12" s="19">
        <f t="shared" si="1"/>
        <v>126.66</v>
      </c>
      <c r="L12" s="7">
        <v>309.42</v>
      </c>
      <c r="M12" s="38">
        <v>18.67</v>
      </c>
      <c r="N12" s="7">
        <v>101.34</v>
      </c>
      <c r="O12" s="7">
        <v>0</v>
      </c>
      <c r="P12" s="16">
        <f t="shared" si="2"/>
        <v>2007.42</v>
      </c>
      <c r="Q12" s="7">
        <f t="shared" si="3"/>
        <v>399.677322</v>
      </c>
      <c r="R12" s="16">
        <f t="shared" si="4"/>
        <v>2407.097322</v>
      </c>
    </row>
    <row r="13" spans="1:18" ht="12.75">
      <c r="A13" s="27">
        <v>9</v>
      </c>
      <c r="B13" s="26" t="s">
        <v>23</v>
      </c>
      <c r="C13" s="8" t="s">
        <v>8</v>
      </c>
      <c r="D13" s="23">
        <v>1</v>
      </c>
      <c r="E13" s="19">
        <v>1225</v>
      </c>
      <c r="F13" s="7"/>
      <c r="G13" s="7"/>
      <c r="H13" s="20">
        <v>0.2</v>
      </c>
      <c r="I13" s="19">
        <f t="shared" si="0"/>
        <v>245</v>
      </c>
      <c r="J13" s="36">
        <v>45.33</v>
      </c>
      <c r="K13" s="19">
        <f t="shared" si="1"/>
        <v>90.66</v>
      </c>
      <c r="L13" s="7">
        <v>25.79</v>
      </c>
      <c r="M13" s="38">
        <v>1.33</v>
      </c>
      <c r="N13" s="7">
        <v>13.11</v>
      </c>
      <c r="O13" s="7">
        <f>1680-(E13+I13+K13+N13)</f>
        <v>106.23000000000002</v>
      </c>
      <c r="P13" s="16">
        <f t="shared" si="2"/>
        <v>1705.79</v>
      </c>
      <c r="Q13" s="7">
        <f t="shared" si="3"/>
        <v>339.622789</v>
      </c>
      <c r="R13" s="16">
        <f t="shared" si="4"/>
        <v>2045.412789</v>
      </c>
    </row>
    <row r="14" spans="1:18" ht="12.75">
      <c r="A14" s="18">
        <v>10</v>
      </c>
      <c r="B14" s="26" t="s">
        <v>24</v>
      </c>
      <c r="C14" s="8" t="s">
        <v>8</v>
      </c>
      <c r="D14" s="23">
        <v>1</v>
      </c>
      <c r="E14" s="19">
        <v>1225</v>
      </c>
      <c r="F14" s="7"/>
      <c r="G14" s="7"/>
      <c r="H14" s="20">
        <v>0.05</v>
      </c>
      <c r="I14" s="19">
        <f t="shared" si="0"/>
        <v>61.25</v>
      </c>
      <c r="J14" s="36">
        <v>39.52</v>
      </c>
      <c r="K14" s="19">
        <f t="shared" si="1"/>
        <v>79.04</v>
      </c>
      <c r="L14" s="7">
        <v>56.15</v>
      </c>
      <c r="M14" s="38">
        <v>3.66</v>
      </c>
      <c r="N14" s="7">
        <v>65.97</v>
      </c>
      <c r="O14" s="7">
        <f>1680-(E14+I14+K14+N14)</f>
        <v>248.74</v>
      </c>
      <c r="P14" s="16">
        <f t="shared" si="2"/>
        <v>1736.15</v>
      </c>
      <c r="Q14" s="7">
        <f t="shared" si="3"/>
        <v>345.667465</v>
      </c>
      <c r="R14" s="16">
        <f t="shared" si="4"/>
        <v>2081.817465</v>
      </c>
    </row>
    <row r="15" spans="1:18" ht="12.75">
      <c r="A15" s="27">
        <v>11</v>
      </c>
      <c r="B15" s="26" t="s">
        <v>25</v>
      </c>
      <c r="C15" s="8" t="s">
        <v>8</v>
      </c>
      <c r="D15" s="23">
        <v>1</v>
      </c>
      <c r="E15" s="19">
        <v>1225</v>
      </c>
      <c r="F15" s="7"/>
      <c r="G15" s="7"/>
      <c r="H15" s="20">
        <v>0.14</v>
      </c>
      <c r="I15" s="19">
        <f t="shared" si="0"/>
        <v>171.50000000000003</v>
      </c>
      <c r="J15" s="36">
        <v>48.17</v>
      </c>
      <c r="K15" s="19">
        <f t="shared" si="1"/>
        <v>96.34</v>
      </c>
      <c r="L15" s="7">
        <v>56.15</v>
      </c>
      <c r="M15" s="38">
        <v>3.66</v>
      </c>
      <c r="N15" s="7">
        <v>42.48</v>
      </c>
      <c r="O15" s="7">
        <f>1680-(E15+I15+K15+N15)</f>
        <v>144.68000000000006</v>
      </c>
      <c r="P15" s="16">
        <f t="shared" si="2"/>
        <v>1736.15</v>
      </c>
      <c r="Q15" s="7">
        <f t="shared" si="3"/>
        <v>345.667465</v>
      </c>
      <c r="R15" s="16">
        <f t="shared" si="4"/>
        <v>2081.817465</v>
      </c>
    </row>
    <row r="16" spans="1:18" ht="13.5" thickBot="1">
      <c r="A16" s="18">
        <v>12</v>
      </c>
      <c r="B16" s="26" t="s">
        <v>26</v>
      </c>
      <c r="C16" s="29" t="s">
        <v>8</v>
      </c>
      <c r="D16" s="24">
        <v>1</v>
      </c>
      <c r="E16" s="30">
        <v>1225</v>
      </c>
      <c r="F16" s="31"/>
      <c r="G16" s="31"/>
      <c r="H16" s="32">
        <v>0.2</v>
      </c>
      <c r="I16" s="30">
        <f t="shared" si="0"/>
        <v>245</v>
      </c>
      <c r="J16" s="37">
        <v>61.5</v>
      </c>
      <c r="K16" s="30">
        <f t="shared" si="1"/>
        <v>123</v>
      </c>
      <c r="L16" s="31">
        <v>269.36</v>
      </c>
      <c r="M16" s="39">
        <v>19.83</v>
      </c>
      <c r="N16" s="31">
        <v>36.82</v>
      </c>
      <c r="O16" s="31">
        <f>1680-(E16+I16+K16+N16)</f>
        <v>50.180000000000064</v>
      </c>
      <c r="P16" s="34">
        <f t="shared" si="2"/>
        <v>1949.3600000000001</v>
      </c>
      <c r="Q16" s="31">
        <f t="shared" si="3"/>
        <v>388.11757600000004</v>
      </c>
      <c r="R16" s="34">
        <f t="shared" si="4"/>
        <v>2337.477576</v>
      </c>
    </row>
    <row r="17" spans="1:18" s="44" customFormat="1" ht="14.25" thickBot="1" thickTop="1">
      <c r="A17" s="45"/>
      <c r="B17" s="40" t="s">
        <v>27</v>
      </c>
      <c r="C17" s="40"/>
      <c r="D17" s="40"/>
      <c r="E17" s="41">
        <f aca="true" t="shared" si="5" ref="E17:O17">SUM(E5:E16)</f>
        <v>14700</v>
      </c>
      <c r="F17" s="41">
        <f t="shared" si="5"/>
        <v>0</v>
      </c>
      <c r="G17" s="41">
        <f t="shared" si="5"/>
        <v>0</v>
      </c>
      <c r="H17" s="41">
        <f t="shared" si="5"/>
        <v>2.18</v>
      </c>
      <c r="I17" s="41">
        <f t="shared" si="5"/>
        <v>2670.5</v>
      </c>
      <c r="J17" s="42">
        <f t="shared" si="5"/>
        <v>725.98</v>
      </c>
      <c r="K17" s="41">
        <f t="shared" si="5"/>
        <v>1451.96</v>
      </c>
      <c r="L17" s="41">
        <f t="shared" si="5"/>
        <v>1618.23</v>
      </c>
      <c r="M17" s="42">
        <f t="shared" si="5"/>
        <v>105.47999999999999</v>
      </c>
      <c r="N17" s="41">
        <f t="shared" si="5"/>
        <v>536.0200000000001</v>
      </c>
      <c r="O17" s="41">
        <f t="shared" si="5"/>
        <v>865.3400000000001</v>
      </c>
      <c r="P17" s="43">
        <f t="shared" si="2"/>
        <v>21842.05</v>
      </c>
      <c r="Q17" s="41">
        <f t="shared" si="3"/>
        <v>4348.752155</v>
      </c>
      <c r="R17" s="43">
        <f t="shared" si="4"/>
        <v>26190.802154999998</v>
      </c>
    </row>
    <row r="18" ht="13.5" thickTop="1">
      <c r="B18" s="21"/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&amp;RZałącznik nr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SPSZOZ</cp:lastModifiedBy>
  <cp:lastPrinted>2014-02-13T15:17:38Z</cp:lastPrinted>
  <dcterms:created xsi:type="dcterms:W3CDTF">2013-02-12T10:45:53Z</dcterms:created>
  <dcterms:modified xsi:type="dcterms:W3CDTF">2014-02-13T15:18:43Z</dcterms:modified>
  <cp:category/>
  <cp:version/>
  <cp:contentType/>
  <cp:contentStatus/>
</cp:coreProperties>
</file>