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480" windowHeight="10680" tabRatio="861" activeTab="0"/>
  </bookViews>
  <sheets>
    <sheet name="Hig 12.12.2013" sheetId="1" r:id="rId1"/>
    <sheet name="Pralnia 12.12.2013" sheetId="2" r:id="rId2"/>
  </sheets>
  <definedNames>
    <definedName name="_xlnm.Print_Area" localSheetId="0">'Hig 12.12.2013'!$A$1:$P$61</definedName>
  </definedNames>
  <calcPr fullCalcOnLoad="1"/>
</workbook>
</file>

<file path=xl/sharedStrings.xml><?xml version="1.0" encoding="utf-8"?>
<sst xmlns="http://schemas.openxmlformats.org/spreadsheetml/2006/main" count="150" uniqueCount="80">
  <si>
    <t>stanowisko - nazwa</t>
  </si>
  <si>
    <t>dodatek stażowy kwota</t>
  </si>
  <si>
    <t>godziny nadliczbowe</t>
  </si>
  <si>
    <t>Lp</t>
  </si>
  <si>
    <t>Nazwisko i imię</t>
  </si>
  <si>
    <t>robotnik gospodarczy</t>
  </si>
  <si>
    <t>umowa - wysługa %</t>
  </si>
  <si>
    <t>stawka zaszeregowania zł</t>
  </si>
  <si>
    <t xml:space="preserve"> ZUS pracodawcy 19,91%</t>
  </si>
  <si>
    <t>Razem wynagrodzenie + ZUS pracodawcy</t>
  </si>
  <si>
    <t>lp</t>
  </si>
  <si>
    <t>Srednie za urlop wypocz</t>
  </si>
  <si>
    <t>dod wyrów.- do minim.wynagrodzenia</t>
  </si>
  <si>
    <t xml:space="preserve">miesieczne wynagrodzenie brutto </t>
  </si>
  <si>
    <t>A</t>
  </si>
  <si>
    <t>B</t>
  </si>
  <si>
    <t>C</t>
  </si>
  <si>
    <t>D</t>
  </si>
  <si>
    <t>dodatek za  pracę w noce i świeta</t>
  </si>
  <si>
    <t>umowa wymiar zatrudnienia w %</t>
  </si>
  <si>
    <t>007011</t>
  </si>
  <si>
    <t>007012</t>
  </si>
  <si>
    <t>007339</t>
  </si>
  <si>
    <t>005007</t>
  </si>
  <si>
    <t>005021</t>
  </si>
  <si>
    <t>005239</t>
  </si>
  <si>
    <t>005311</t>
  </si>
  <si>
    <t>005317</t>
  </si>
  <si>
    <t>005045</t>
  </si>
  <si>
    <t>007359</t>
  </si>
  <si>
    <t>005052</t>
  </si>
  <si>
    <t>005312</t>
  </si>
  <si>
    <t>007271</t>
  </si>
  <si>
    <t>007370</t>
  </si>
  <si>
    <t>005038</t>
  </si>
  <si>
    <t>005178</t>
  </si>
  <si>
    <t>005085</t>
  </si>
  <si>
    <t>005075</t>
  </si>
  <si>
    <t>005271</t>
  </si>
  <si>
    <t>007366</t>
  </si>
  <si>
    <t>007354</t>
  </si>
  <si>
    <t>005099</t>
  </si>
  <si>
    <t>007355</t>
  </si>
  <si>
    <t>007361</t>
  </si>
  <si>
    <t>005304</t>
  </si>
  <si>
    <t>007328</t>
  </si>
  <si>
    <t>005108</t>
  </si>
  <si>
    <t>005288</t>
  </si>
  <si>
    <t>007184</t>
  </si>
  <si>
    <t>007357</t>
  </si>
  <si>
    <t>007358</t>
  </si>
  <si>
    <t>005319</t>
  </si>
  <si>
    <t>007353</t>
  </si>
  <si>
    <t>005306</t>
  </si>
  <si>
    <t>005303</t>
  </si>
  <si>
    <t>005148</t>
  </si>
  <si>
    <t>007360</t>
  </si>
  <si>
    <t>007337</t>
  </si>
  <si>
    <t>005175</t>
  </si>
  <si>
    <t>005296</t>
  </si>
  <si>
    <t>007369</t>
  </si>
  <si>
    <t>005089</t>
  </si>
  <si>
    <t>005182</t>
  </si>
  <si>
    <t>005187</t>
  </si>
  <si>
    <t>005203</t>
  </si>
  <si>
    <t>005201</t>
  </si>
  <si>
    <t>005019</t>
  </si>
  <si>
    <t>007367</t>
  </si>
  <si>
    <t>005308</t>
  </si>
  <si>
    <t>Higiena Szpitalna -średnie wynagrodzenie</t>
  </si>
  <si>
    <t>pozostałe składniki wynagrodzenia</t>
  </si>
  <si>
    <t>Razem robotnik gospodarczy</t>
  </si>
  <si>
    <r>
      <t xml:space="preserve">                       </t>
    </r>
    <r>
      <rPr>
        <b/>
        <sz val="10"/>
        <rFont val="Arial"/>
        <family val="2"/>
      </rPr>
      <t xml:space="preserve"> 10</t>
    </r>
    <r>
      <rPr>
        <sz val="8"/>
        <rFont val="Arial"/>
        <family val="2"/>
      </rPr>
      <t xml:space="preserve">                         </t>
    </r>
    <r>
      <rPr>
        <i/>
        <sz val="7"/>
        <rFont val="Arial"/>
        <family val="2"/>
      </rPr>
      <t>u bezpł od 01.01.2013-31.12.2014</t>
    </r>
  </si>
  <si>
    <r>
      <t xml:space="preserve">                         </t>
    </r>
    <r>
      <rPr>
        <b/>
        <sz val="10"/>
        <rFont val="Arial"/>
        <family val="2"/>
      </rPr>
      <t>14</t>
    </r>
    <r>
      <rPr>
        <b/>
        <sz val="8"/>
        <rFont val="Arial"/>
        <family val="2"/>
      </rPr>
      <t xml:space="preserve">                        </t>
    </r>
    <r>
      <rPr>
        <b/>
        <i/>
        <sz val="7"/>
        <rFont val="Arial"/>
        <family val="2"/>
      </rPr>
      <t xml:space="preserve"> u. mac + rodzicielski od 02.04.2013-31.03.2014</t>
    </r>
  </si>
  <si>
    <t>12.12.2013</t>
  </si>
  <si>
    <t>Pralnia - średnie wynagrodzenie</t>
  </si>
  <si>
    <t>umowa wymiar zatrudnieniaw %</t>
  </si>
  <si>
    <t>dod za noce i święta</t>
  </si>
  <si>
    <t>Praczka-prasowaczka</t>
  </si>
  <si>
    <t xml:space="preserve"> Razem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</si>
</sst>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u val="single"/>
      <sz val="7"/>
      <name val="Arial"/>
      <family val="2"/>
    </font>
    <font>
      <u val="single"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49" fontId="0" fillId="0" borderId="13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" fontId="1" fillId="0" borderId="13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33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wrapText="1"/>
    </xf>
    <xf numFmtId="164" fontId="1" fillId="0" borderId="13" xfId="0" applyNumberFormat="1" applyFont="1" applyFill="1" applyBorder="1" applyAlignment="1">
      <alignment/>
    </xf>
    <xf numFmtId="9" fontId="1" fillId="0" borderId="13" xfId="52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/>
    </xf>
    <xf numFmtId="4" fontId="1" fillId="0" borderId="15" xfId="0" applyNumberFormat="1" applyFont="1" applyFill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 horizontal="center" vertical="center" wrapText="1"/>
    </xf>
    <xf numFmtId="4" fontId="1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1" fillId="33" borderId="13" xfId="0" applyFont="1" applyFill="1" applyBorder="1" applyAlignment="1">
      <alignment wrapText="1"/>
    </xf>
    <xf numFmtId="49" fontId="1" fillId="0" borderId="13" xfId="0" applyNumberFormat="1" applyFont="1" applyBorder="1" applyAlignment="1">
      <alignment/>
    </xf>
    <xf numFmtId="9" fontId="1" fillId="0" borderId="13" xfId="52" applyFont="1" applyFill="1" applyBorder="1" applyAlignment="1">
      <alignment horizontal="center" wrapText="1"/>
    </xf>
    <xf numFmtId="0" fontId="1" fillId="0" borderId="0" xfId="0" applyFont="1" applyAlignment="1">
      <alignment/>
    </xf>
    <xf numFmtId="9" fontId="1" fillId="0" borderId="13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wrapText="1"/>
    </xf>
    <xf numFmtId="164" fontId="1" fillId="34" borderId="13" xfId="0" applyNumberFormat="1" applyFont="1" applyFill="1" applyBorder="1" applyAlignment="1">
      <alignment/>
    </xf>
    <xf numFmtId="9" fontId="1" fillId="34" borderId="13" xfId="52" applyFont="1" applyFill="1" applyBorder="1" applyAlignment="1">
      <alignment horizontal="center" wrapText="1"/>
    </xf>
    <xf numFmtId="4" fontId="1" fillId="34" borderId="13" xfId="0" applyNumberFormat="1" applyFont="1" applyFill="1" applyBorder="1" applyAlignment="1">
      <alignment horizontal="right" wrapText="1"/>
    </xf>
    <xf numFmtId="4" fontId="1" fillId="34" borderId="14" xfId="0" applyNumberFormat="1" applyFont="1" applyFill="1" applyBorder="1" applyAlignment="1">
      <alignment horizontal="right" wrapText="1"/>
    </xf>
    <xf numFmtId="4" fontId="1" fillId="34" borderId="16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4" fontId="5" fillId="0" borderId="17" xfId="0" applyNumberFormat="1" applyFont="1" applyBorder="1" applyAlignment="1">
      <alignment/>
    </xf>
    <xf numFmtId="4" fontId="1" fillId="35" borderId="16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11" fillId="0" borderId="19" xfId="0" applyNumberFormat="1" applyFont="1" applyBorder="1" applyAlignment="1">
      <alignment horizontal="center" vertical="top"/>
    </xf>
    <xf numFmtId="49" fontId="12" fillId="0" borderId="20" xfId="0" applyNumberFormat="1" applyFont="1" applyBorder="1" applyAlignment="1">
      <alignment vertical="top"/>
    </xf>
    <xf numFmtId="9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9" fontId="11" fillId="0" borderId="19" xfId="0" applyNumberFormat="1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vertical="top"/>
    </xf>
    <xf numFmtId="49" fontId="11" fillId="0" borderId="22" xfId="0" applyNumberFormat="1" applyFont="1" applyBorder="1" applyAlignment="1">
      <alignment vertical="top"/>
    </xf>
    <xf numFmtId="9" fontId="5" fillId="0" borderId="17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 horizontal="center" wrapText="1"/>
    </xf>
    <xf numFmtId="164" fontId="1" fillId="0" borderId="10" xfId="0" applyNumberFormat="1" applyFont="1" applyFill="1" applyBorder="1" applyAlignment="1">
      <alignment/>
    </xf>
    <xf numFmtId="9" fontId="1" fillId="0" borderId="10" xfId="52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wrapText="1"/>
    </xf>
    <xf numFmtId="4" fontId="1" fillId="0" borderId="23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center" wrapText="1"/>
    </xf>
    <xf numFmtId="4" fontId="5" fillId="0" borderId="24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25" xfId="0" applyNumberFormat="1" applyFont="1" applyBorder="1" applyAlignment="1">
      <alignment wrapText="1"/>
    </xf>
    <xf numFmtId="4" fontId="5" fillId="0" borderId="26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="6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18" sqref="D18"/>
    </sheetView>
  </sheetViews>
  <sheetFormatPr defaultColWidth="9.140625" defaultRowHeight="12.75"/>
  <cols>
    <col min="1" max="1" width="7.421875" style="1" customWidth="1"/>
    <col min="2" max="2" width="0.13671875" style="18" customWidth="1"/>
    <col min="3" max="3" width="18.28125" style="25" customWidth="1"/>
    <col min="4" max="4" width="25.8515625" style="0" customWidth="1"/>
    <col min="5" max="5" width="7.8515625" style="0" customWidth="1"/>
    <col min="6" max="6" width="8.421875" style="20" customWidth="1"/>
    <col min="7" max="7" width="7.421875" style="27" customWidth="1"/>
    <col min="8" max="8" width="8.140625" style="28" customWidth="1"/>
    <col min="9" max="9" width="7.7109375" style="28" customWidth="1"/>
    <col min="10" max="10" width="8.421875" style="29" customWidth="1"/>
    <col min="11" max="11" width="6.8515625" style="28" customWidth="1"/>
    <col min="12" max="12" width="11.7109375" style="36" customWidth="1"/>
    <col min="13" max="13" width="14.00390625" style="28" customWidth="1"/>
    <col min="14" max="14" width="9.8515625" style="39" customWidth="1"/>
    <col min="15" max="15" width="9.7109375" style="0" customWidth="1"/>
    <col min="16" max="16" width="14.28125" style="0" customWidth="1"/>
  </cols>
  <sheetData>
    <row r="1" spans="1:16" s="57" customFormat="1" ht="12.75" customHeight="1">
      <c r="A1" s="68"/>
      <c r="B1" s="69"/>
      <c r="C1" s="70"/>
      <c r="D1" s="69"/>
      <c r="E1" s="69"/>
      <c r="F1" s="69"/>
      <c r="G1" s="69"/>
      <c r="H1" s="69"/>
      <c r="I1" s="69"/>
      <c r="J1" s="69"/>
      <c r="K1" s="69"/>
      <c r="L1" s="71"/>
      <c r="M1" s="72"/>
      <c r="N1" s="69"/>
      <c r="O1" s="69"/>
      <c r="P1" s="69"/>
    </row>
    <row r="2" spans="1:14" s="39" customFormat="1" ht="12.75">
      <c r="A2" s="109" t="s">
        <v>69</v>
      </c>
      <c r="B2" s="109"/>
      <c r="C2" s="109"/>
      <c r="D2" s="109"/>
      <c r="F2" s="58"/>
      <c r="G2" s="59"/>
      <c r="H2" s="36"/>
      <c r="I2" s="36"/>
      <c r="J2" s="60"/>
      <c r="K2" s="36"/>
      <c r="L2" s="36"/>
      <c r="M2" s="72"/>
      <c r="N2" s="40"/>
    </row>
    <row r="3" spans="1:14" s="39" customFormat="1" ht="12.75">
      <c r="A3" s="64" t="s">
        <v>74</v>
      </c>
      <c r="B3" s="65"/>
      <c r="C3" s="66"/>
      <c r="D3" s="67"/>
      <c r="F3" s="58"/>
      <c r="G3" s="59"/>
      <c r="H3" s="36"/>
      <c r="I3" s="36"/>
      <c r="J3" s="60"/>
      <c r="K3" s="36"/>
      <c r="L3" s="36"/>
      <c r="M3" s="72"/>
      <c r="N3" s="40"/>
    </row>
    <row r="4" spans="1:16" ht="45" customHeight="1">
      <c r="A4" s="11" t="s">
        <v>3</v>
      </c>
      <c r="B4" s="17"/>
      <c r="C4" s="61" t="s">
        <v>4</v>
      </c>
      <c r="D4" s="62" t="s">
        <v>0</v>
      </c>
      <c r="E4" s="63" t="s">
        <v>19</v>
      </c>
      <c r="F4" s="14" t="s">
        <v>7</v>
      </c>
      <c r="G4" s="14" t="s">
        <v>6</v>
      </c>
      <c r="H4" s="30" t="s">
        <v>1</v>
      </c>
      <c r="I4" s="30" t="s">
        <v>2</v>
      </c>
      <c r="J4" s="9" t="s">
        <v>18</v>
      </c>
      <c r="K4" s="30" t="s">
        <v>11</v>
      </c>
      <c r="L4" s="30" t="s">
        <v>70</v>
      </c>
      <c r="M4" s="101" t="s">
        <v>12</v>
      </c>
      <c r="N4" s="41" t="s">
        <v>13</v>
      </c>
      <c r="O4" s="9" t="s">
        <v>8</v>
      </c>
      <c r="P4" s="10" t="s">
        <v>9</v>
      </c>
    </row>
    <row r="5" spans="1:16" s="19" customFormat="1" ht="12.75" customHeight="1">
      <c r="A5" s="23">
        <v>1</v>
      </c>
      <c r="B5" s="22" t="s">
        <v>20</v>
      </c>
      <c r="C5" s="6">
        <v>1</v>
      </c>
      <c r="D5" s="12" t="s">
        <v>5</v>
      </c>
      <c r="E5" s="15">
        <v>1</v>
      </c>
      <c r="F5" s="32">
        <v>1126</v>
      </c>
      <c r="G5" s="33">
        <v>0.2</v>
      </c>
      <c r="H5" s="34">
        <f aca="true" t="shared" si="0" ref="H5:H60">F5*G5</f>
        <v>225.20000000000002</v>
      </c>
      <c r="I5" s="34">
        <v>131.83</v>
      </c>
      <c r="J5" s="34">
        <v>0</v>
      </c>
      <c r="K5" s="35">
        <v>9.14</v>
      </c>
      <c r="L5" s="31">
        <f>SUM(J5:K5)</f>
        <v>9.14</v>
      </c>
      <c r="M5" s="37">
        <f aca="true" t="shared" si="1" ref="M5:M13">1600-(F5+H5+L5)</f>
        <v>239.65999999999985</v>
      </c>
      <c r="N5" s="42">
        <f aca="true" t="shared" si="2" ref="N5:N13">F5+H5+I5+J5+K5+M5</f>
        <v>1731.83</v>
      </c>
      <c r="O5" s="74">
        <v>302.38</v>
      </c>
      <c r="P5" s="43">
        <f>N5+O5</f>
        <v>2034.21</v>
      </c>
    </row>
    <row r="6" spans="1:16" s="19" customFormat="1" ht="12.75" customHeight="1">
      <c r="A6" s="23">
        <v>2</v>
      </c>
      <c r="B6" s="22" t="s">
        <v>21</v>
      </c>
      <c r="C6" s="6">
        <v>2</v>
      </c>
      <c r="D6" s="12" t="s">
        <v>5</v>
      </c>
      <c r="E6" s="15">
        <v>1</v>
      </c>
      <c r="F6" s="32">
        <v>1126</v>
      </c>
      <c r="G6" s="33">
        <v>0.2</v>
      </c>
      <c r="H6" s="34">
        <f t="shared" si="0"/>
        <v>225.20000000000002</v>
      </c>
      <c r="I6" s="34">
        <v>119.61</v>
      </c>
      <c r="J6" s="34">
        <v>0</v>
      </c>
      <c r="K6" s="35">
        <v>4.7</v>
      </c>
      <c r="L6" s="31">
        <f aca="true" t="shared" si="3" ref="L6:L60">SUM(J6:K6)</f>
        <v>4.7</v>
      </c>
      <c r="M6" s="37">
        <f t="shared" si="1"/>
        <v>244.0999999999999</v>
      </c>
      <c r="N6" s="42">
        <f t="shared" si="2"/>
        <v>1719.61</v>
      </c>
      <c r="O6" s="74">
        <f aca="true" t="shared" si="4" ref="O6:O60">N6*19.91%</f>
        <v>342.374351</v>
      </c>
      <c r="P6" s="43">
        <f aca="true" t="shared" si="5" ref="P6:P60">N6+O6</f>
        <v>2061.984351</v>
      </c>
    </row>
    <row r="7" spans="1:16" s="19" customFormat="1" ht="12.75" customHeight="1">
      <c r="A7" s="23">
        <v>3</v>
      </c>
      <c r="B7" s="22" t="s">
        <v>22</v>
      </c>
      <c r="C7" s="6">
        <v>3</v>
      </c>
      <c r="D7" s="12" t="s">
        <v>5</v>
      </c>
      <c r="E7" s="15">
        <v>1</v>
      </c>
      <c r="F7" s="32">
        <v>1126</v>
      </c>
      <c r="G7" s="33">
        <v>0.2</v>
      </c>
      <c r="H7" s="34">
        <f t="shared" si="0"/>
        <v>225.20000000000002</v>
      </c>
      <c r="I7" s="34">
        <v>67.58</v>
      </c>
      <c r="J7" s="34">
        <v>0</v>
      </c>
      <c r="K7" s="35">
        <v>0.41</v>
      </c>
      <c r="L7" s="31">
        <f t="shared" si="3"/>
        <v>0.41</v>
      </c>
      <c r="M7" s="37">
        <f t="shared" si="1"/>
        <v>248.38999999999987</v>
      </c>
      <c r="N7" s="42">
        <f t="shared" si="2"/>
        <v>1667.58</v>
      </c>
      <c r="O7" s="74">
        <f t="shared" si="4"/>
        <v>332.015178</v>
      </c>
      <c r="P7" s="43">
        <f t="shared" si="5"/>
        <v>1999.595178</v>
      </c>
    </row>
    <row r="8" spans="1:16" s="19" customFormat="1" ht="12.75" customHeight="1">
      <c r="A8" s="23">
        <v>4</v>
      </c>
      <c r="B8" s="22" t="s">
        <v>23</v>
      </c>
      <c r="C8" s="6">
        <v>4</v>
      </c>
      <c r="D8" s="12" t="s">
        <v>5</v>
      </c>
      <c r="E8" s="15">
        <v>1</v>
      </c>
      <c r="F8" s="32">
        <v>1126</v>
      </c>
      <c r="G8" s="33">
        <v>0.2</v>
      </c>
      <c r="H8" s="34">
        <f t="shared" si="0"/>
        <v>225.20000000000002</v>
      </c>
      <c r="I8" s="34">
        <v>138.3</v>
      </c>
      <c r="J8" s="34">
        <v>0</v>
      </c>
      <c r="K8" s="35">
        <v>4.09</v>
      </c>
      <c r="L8" s="31">
        <f t="shared" si="3"/>
        <v>4.09</v>
      </c>
      <c r="M8" s="37">
        <f t="shared" si="1"/>
        <v>244.71000000000004</v>
      </c>
      <c r="N8" s="42">
        <f t="shared" si="2"/>
        <v>1738.3</v>
      </c>
      <c r="O8" s="74">
        <f t="shared" si="4"/>
        <v>346.09553</v>
      </c>
      <c r="P8" s="43">
        <f t="shared" si="5"/>
        <v>2084.39553</v>
      </c>
    </row>
    <row r="9" spans="1:16" s="19" customFormat="1" ht="12.75" customHeight="1">
      <c r="A9" s="23">
        <v>5</v>
      </c>
      <c r="B9" s="22" t="s">
        <v>24</v>
      </c>
      <c r="C9" s="6">
        <v>5</v>
      </c>
      <c r="D9" s="12" t="s">
        <v>5</v>
      </c>
      <c r="E9" s="15">
        <v>1</v>
      </c>
      <c r="F9" s="32">
        <v>1126</v>
      </c>
      <c r="G9" s="33">
        <v>0.2</v>
      </c>
      <c r="H9" s="34">
        <f t="shared" si="0"/>
        <v>225.20000000000002</v>
      </c>
      <c r="I9" s="34">
        <v>0</v>
      </c>
      <c r="J9" s="34">
        <v>0</v>
      </c>
      <c r="K9" s="35">
        <v>0</v>
      </c>
      <c r="L9" s="31">
        <f t="shared" si="3"/>
        <v>0</v>
      </c>
      <c r="M9" s="37">
        <f t="shared" si="1"/>
        <v>248.79999999999995</v>
      </c>
      <c r="N9" s="42">
        <f t="shared" si="2"/>
        <v>1600</v>
      </c>
      <c r="O9" s="74">
        <v>279.36</v>
      </c>
      <c r="P9" s="43">
        <f t="shared" si="5"/>
        <v>1879.3600000000001</v>
      </c>
    </row>
    <row r="10" spans="1:16" s="19" customFormat="1" ht="12.75" customHeight="1">
      <c r="A10" s="23">
        <v>6</v>
      </c>
      <c r="B10" s="22" t="s">
        <v>67</v>
      </c>
      <c r="C10" s="6">
        <v>6</v>
      </c>
      <c r="D10" s="12" t="s">
        <v>5</v>
      </c>
      <c r="E10" s="15">
        <v>1</v>
      </c>
      <c r="F10" s="32">
        <v>1126</v>
      </c>
      <c r="G10" s="33">
        <v>0.14</v>
      </c>
      <c r="H10" s="34">
        <f t="shared" si="0"/>
        <v>157.64000000000001</v>
      </c>
      <c r="I10" s="34">
        <v>175.53</v>
      </c>
      <c r="J10" s="34">
        <v>35.95</v>
      </c>
      <c r="K10" s="35">
        <v>28.41</v>
      </c>
      <c r="L10" s="31">
        <f t="shared" si="3"/>
        <v>64.36</v>
      </c>
      <c r="M10" s="37">
        <f t="shared" si="1"/>
        <v>252</v>
      </c>
      <c r="N10" s="42">
        <f t="shared" si="2"/>
        <v>1775.5300000000002</v>
      </c>
      <c r="O10" s="38">
        <f t="shared" si="4"/>
        <v>353.50802300000004</v>
      </c>
      <c r="P10" s="43">
        <f t="shared" si="5"/>
        <v>2129.038023</v>
      </c>
    </row>
    <row r="11" spans="1:16" s="19" customFormat="1" ht="12.75" customHeight="1">
      <c r="A11" s="23">
        <v>7</v>
      </c>
      <c r="B11" s="22" t="s">
        <v>25</v>
      </c>
      <c r="C11" s="6">
        <v>7</v>
      </c>
      <c r="D11" s="12" t="s">
        <v>5</v>
      </c>
      <c r="E11" s="15">
        <v>1</v>
      </c>
      <c r="F11" s="32">
        <v>1126</v>
      </c>
      <c r="G11" s="33">
        <v>0.2</v>
      </c>
      <c r="H11" s="34">
        <f t="shared" si="0"/>
        <v>225.20000000000002</v>
      </c>
      <c r="I11" s="34">
        <v>68.4</v>
      </c>
      <c r="J11" s="34">
        <v>2.54</v>
      </c>
      <c r="K11" s="35">
        <v>3.44</v>
      </c>
      <c r="L11" s="31">
        <f t="shared" si="3"/>
        <v>5.98</v>
      </c>
      <c r="M11" s="37">
        <f t="shared" si="1"/>
        <v>242.81999999999994</v>
      </c>
      <c r="N11" s="42">
        <f t="shared" si="2"/>
        <v>1668.4</v>
      </c>
      <c r="O11" s="38">
        <f t="shared" si="4"/>
        <v>332.17844</v>
      </c>
      <c r="P11" s="43">
        <f t="shared" si="5"/>
        <v>2000.5784400000002</v>
      </c>
    </row>
    <row r="12" spans="1:16" s="19" customFormat="1" ht="12.75" customHeight="1">
      <c r="A12" s="23">
        <v>8</v>
      </c>
      <c r="B12" s="22" t="s">
        <v>26</v>
      </c>
      <c r="C12" s="6">
        <v>8</v>
      </c>
      <c r="D12" s="12" t="s">
        <v>5</v>
      </c>
      <c r="E12" s="15">
        <v>1</v>
      </c>
      <c r="F12" s="32">
        <v>1126</v>
      </c>
      <c r="G12" s="33">
        <v>0.1</v>
      </c>
      <c r="H12" s="34">
        <f t="shared" si="0"/>
        <v>112.60000000000001</v>
      </c>
      <c r="I12" s="34">
        <v>161.84</v>
      </c>
      <c r="J12" s="34">
        <v>151.8</v>
      </c>
      <c r="K12" s="35">
        <v>40.97</v>
      </c>
      <c r="L12" s="31">
        <f t="shared" si="3"/>
        <v>192.77</v>
      </c>
      <c r="M12" s="37">
        <f t="shared" si="1"/>
        <v>168.6300000000001</v>
      </c>
      <c r="N12" s="42">
        <f t="shared" si="2"/>
        <v>1761.84</v>
      </c>
      <c r="O12" s="38">
        <f t="shared" si="4"/>
        <v>350.78234399999997</v>
      </c>
      <c r="P12" s="43">
        <f t="shared" si="5"/>
        <v>2112.622344</v>
      </c>
    </row>
    <row r="13" spans="1:16" s="19" customFormat="1" ht="12.75" customHeight="1">
      <c r="A13" s="23">
        <v>9</v>
      </c>
      <c r="B13" s="22" t="s">
        <v>27</v>
      </c>
      <c r="C13" s="6">
        <v>9</v>
      </c>
      <c r="D13" s="12" t="s">
        <v>5</v>
      </c>
      <c r="E13" s="15">
        <v>1</v>
      </c>
      <c r="F13" s="32">
        <v>1126</v>
      </c>
      <c r="G13" s="33">
        <v>0.11</v>
      </c>
      <c r="H13" s="34">
        <f t="shared" si="0"/>
        <v>123.86</v>
      </c>
      <c r="I13" s="34">
        <v>178.19</v>
      </c>
      <c r="J13" s="34">
        <v>84.65</v>
      </c>
      <c r="K13" s="35">
        <v>3.98</v>
      </c>
      <c r="L13" s="31">
        <f t="shared" si="3"/>
        <v>88.63000000000001</v>
      </c>
      <c r="M13" s="37">
        <f t="shared" si="1"/>
        <v>261.51</v>
      </c>
      <c r="N13" s="42">
        <f t="shared" si="2"/>
        <v>1778.19</v>
      </c>
      <c r="O13" s="38">
        <f t="shared" si="4"/>
        <v>354.037629</v>
      </c>
      <c r="P13" s="43">
        <f t="shared" si="5"/>
        <v>2132.227629</v>
      </c>
    </row>
    <row r="14" spans="1:16" s="49" customFormat="1" ht="22.5" customHeight="1">
      <c r="A14" s="23">
        <v>10</v>
      </c>
      <c r="B14" s="47"/>
      <c r="C14" s="46" t="s">
        <v>72</v>
      </c>
      <c r="D14" s="12" t="s">
        <v>5</v>
      </c>
      <c r="E14" s="15">
        <v>1</v>
      </c>
      <c r="F14" s="52">
        <v>0</v>
      </c>
      <c r="G14" s="53">
        <v>0.2</v>
      </c>
      <c r="H14" s="54">
        <f t="shared" si="0"/>
        <v>0</v>
      </c>
      <c r="I14" s="54">
        <v>0</v>
      </c>
      <c r="J14" s="54">
        <v>0</v>
      </c>
      <c r="K14" s="55">
        <v>0</v>
      </c>
      <c r="L14" s="31">
        <f t="shared" si="3"/>
        <v>0</v>
      </c>
      <c r="M14" s="37">
        <v>0</v>
      </c>
      <c r="N14" s="42">
        <v>0</v>
      </c>
      <c r="O14" s="56">
        <f t="shared" si="4"/>
        <v>0</v>
      </c>
      <c r="P14" s="43">
        <f t="shared" si="5"/>
        <v>0</v>
      </c>
    </row>
    <row r="15" spans="1:16" s="19" customFormat="1" ht="12.75" customHeight="1">
      <c r="A15" s="23">
        <v>11</v>
      </c>
      <c r="B15" s="22" t="s">
        <v>28</v>
      </c>
      <c r="C15" s="6">
        <v>11</v>
      </c>
      <c r="D15" s="12" t="s">
        <v>5</v>
      </c>
      <c r="E15" s="15">
        <v>1</v>
      </c>
      <c r="F15" s="32">
        <v>1126</v>
      </c>
      <c r="G15" s="33">
        <v>0.2</v>
      </c>
      <c r="H15" s="34">
        <f t="shared" si="0"/>
        <v>225.20000000000002</v>
      </c>
      <c r="I15" s="34">
        <v>160.38</v>
      </c>
      <c r="J15" s="34">
        <v>0</v>
      </c>
      <c r="K15" s="35">
        <v>26.97</v>
      </c>
      <c r="L15" s="31">
        <f t="shared" si="3"/>
        <v>26.97</v>
      </c>
      <c r="M15" s="37">
        <f>1600-(F15+H15+L15)</f>
        <v>221.82999999999993</v>
      </c>
      <c r="N15" s="42">
        <f aca="true" t="shared" si="6" ref="N15:N59">F15+H15+I15+J15+K15+M15</f>
        <v>1760.3799999999999</v>
      </c>
      <c r="O15" s="38">
        <f t="shared" si="4"/>
        <v>350.491658</v>
      </c>
      <c r="P15" s="43">
        <f t="shared" si="5"/>
        <v>2110.871658</v>
      </c>
    </row>
    <row r="16" spans="1:16" s="19" customFormat="1" ht="12.75" customHeight="1">
      <c r="A16" s="23">
        <v>12</v>
      </c>
      <c r="B16" s="22" t="s">
        <v>29</v>
      </c>
      <c r="C16" s="6">
        <v>12</v>
      </c>
      <c r="D16" s="12" t="s">
        <v>5</v>
      </c>
      <c r="E16" s="15">
        <v>1</v>
      </c>
      <c r="F16" s="32">
        <v>1126</v>
      </c>
      <c r="G16" s="33">
        <v>0</v>
      </c>
      <c r="H16" s="34">
        <f t="shared" si="0"/>
        <v>0</v>
      </c>
      <c r="I16" s="34">
        <v>177.11</v>
      </c>
      <c r="J16" s="34">
        <v>0</v>
      </c>
      <c r="K16" s="35">
        <v>9.69</v>
      </c>
      <c r="L16" s="31">
        <f t="shared" si="3"/>
        <v>9.69</v>
      </c>
      <c r="M16" s="37">
        <f>1600-(F16+H16+L16)</f>
        <v>464.30999999999995</v>
      </c>
      <c r="N16" s="42">
        <f t="shared" si="6"/>
        <v>1777.1100000000001</v>
      </c>
      <c r="O16" s="38">
        <f t="shared" si="4"/>
        <v>353.822601</v>
      </c>
      <c r="P16" s="43">
        <f t="shared" si="5"/>
        <v>2130.932601</v>
      </c>
    </row>
    <row r="17" spans="1:16" s="19" customFormat="1" ht="12.75" customHeight="1">
      <c r="A17" s="23">
        <v>13</v>
      </c>
      <c r="B17" s="22" t="s">
        <v>30</v>
      </c>
      <c r="C17" s="6">
        <v>13</v>
      </c>
      <c r="D17" s="12" t="s">
        <v>5</v>
      </c>
      <c r="E17" s="15">
        <v>1</v>
      </c>
      <c r="F17" s="32">
        <v>1126</v>
      </c>
      <c r="G17" s="33">
        <v>0.2</v>
      </c>
      <c r="H17" s="34">
        <f t="shared" si="0"/>
        <v>225.20000000000002</v>
      </c>
      <c r="I17" s="34">
        <v>319</v>
      </c>
      <c r="J17" s="34">
        <v>141.36</v>
      </c>
      <c r="K17" s="35">
        <v>60.88</v>
      </c>
      <c r="L17" s="31">
        <f t="shared" si="3"/>
        <v>202.24</v>
      </c>
      <c r="M17" s="37">
        <f>1600-(F17+H17+L17)</f>
        <v>46.559999999999945</v>
      </c>
      <c r="N17" s="42">
        <f t="shared" si="6"/>
        <v>1919</v>
      </c>
      <c r="O17" s="38">
        <f t="shared" si="4"/>
        <v>382.0729</v>
      </c>
      <c r="P17" s="43">
        <f t="shared" si="5"/>
        <v>2301.0729</v>
      </c>
    </row>
    <row r="18" spans="1:16" s="49" customFormat="1" ht="35.25" customHeight="1">
      <c r="A18" s="23">
        <v>14</v>
      </c>
      <c r="B18" s="47"/>
      <c r="C18" s="51" t="s">
        <v>73</v>
      </c>
      <c r="D18" s="12" t="s">
        <v>5</v>
      </c>
      <c r="E18" s="15">
        <v>1</v>
      </c>
      <c r="F18" s="52">
        <v>0</v>
      </c>
      <c r="G18" s="53">
        <v>0.08</v>
      </c>
      <c r="H18" s="54">
        <f t="shared" si="0"/>
        <v>0</v>
      </c>
      <c r="I18" s="54">
        <v>0</v>
      </c>
      <c r="J18" s="54">
        <v>0</v>
      </c>
      <c r="K18" s="55">
        <v>0</v>
      </c>
      <c r="L18" s="31">
        <f t="shared" si="3"/>
        <v>0</v>
      </c>
      <c r="M18" s="37">
        <v>0</v>
      </c>
      <c r="N18" s="42">
        <f t="shared" si="6"/>
        <v>0</v>
      </c>
      <c r="O18" s="56">
        <f t="shared" si="4"/>
        <v>0</v>
      </c>
      <c r="P18" s="43">
        <f t="shared" si="5"/>
        <v>0</v>
      </c>
    </row>
    <row r="19" spans="1:16" s="19" customFormat="1" ht="12.75" customHeight="1">
      <c r="A19" s="23">
        <v>15</v>
      </c>
      <c r="B19" s="22" t="s">
        <v>31</v>
      </c>
      <c r="C19" s="6">
        <v>15</v>
      </c>
      <c r="D19" s="12" t="s">
        <v>5</v>
      </c>
      <c r="E19" s="15">
        <v>1</v>
      </c>
      <c r="F19" s="32">
        <v>1126</v>
      </c>
      <c r="G19" s="33">
        <v>0.2</v>
      </c>
      <c r="H19" s="34">
        <f t="shared" si="0"/>
        <v>225.20000000000002</v>
      </c>
      <c r="I19" s="34">
        <v>123.11</v>
      </c>
      <c r="J19" s="34">
        <v>0</v>
      </c>
      <c r="K19" s="35">
        <v>0</v>
      </c>
      <c r="L19" s="31">
        <f t="shared" si="3"/>
        <v>0</v>
      </c>
      <c r="M19" s="37">
        <f aca="true" t="shared" si="7" ref="M19:M27">1600-(F19+H19+L19)</f>
        <v>248.79999999999995</v>
      </c>
      <c r="N19" s="42">
        <f t="shared" si="6"/>
        <v>1723.11</v>
      </c>
      <c r="O19" s="74">
        <v>300.85</v>
      </c>
      <c r="P19" s="43">
        <f t="shared" si="5"/>
        <v>2023.96</v>
      </c>
    </row>
    <row r="20" spans="1:16" s="19" customFormat="1" ht="12.75" customHeight="1">
      <c r="A20" s="23">
        <v>16</v>
      </c>
      <c r="B20" s="22" t="s">
        <v>32</v>
      </c>
      <c r="C20" s="6">
        <v>16</v>
      </c>
      <c r="D20" s="12" t="s">
        <v>5</v>
      </c>
      <c r="E20" s="15">
        <v>1</v>
      </c>
      <c r="F20" s="32">
        <v>1126</v>
      </c>
      <c r="G20" s="33">
        <v>0.2</v>
      </c>
      <c r="H20" s="34">
        <f t="shared" si="0"/>
        <v>225.20000000000002</v>
      </c>
      <c r="I20" s="34">
        <v>19.66</v>
      </c>
      <c r="J20" s="34">
        <v>0</v>
      </c>
      <c r="K20" s="35">
        <v>0.39</v>
      </c>
      <c r="L20" s="31">
        <f t="shared" si="3"/>
        <v>0.39</v>
      </c>
      <c r="M20" s="37">
        <f t="shared" si="7"/>
        <v>248.40999999999985</v>
      </c>
      <c r="N20" s="42">
        <f t="shared" si="6"/>
        <v>1619.66</v>
      </c>
      <c r="O20" s="38">
        <f t="shared" si="4"/>
        <v>322.474306</v>
      </c>
      <c r="P20" s="43">
        <f t="shared" si="5"/>
        <v>1942.1343060000002</v>
      </c>
    </row>
    <row r="21" spans="1:16" s="19" customFormat="1" ht="12.75" customHeight="1">
      <c r="A21" s="23">
        <v>17</v>
      </c>
      <c r="B21" s="22" t="s">
        <v>33</v>
      </c>
      <c r="C21" s="6">
        <v>17</v>
      </c>
      <c r="D21" s="12" t="s">
        <v>5</v>
      </c>
      <c r="E21" s="15">
        <v>1</v>
      </c>
      <c r="F21" s="32">
        <v>1126</v>
      </c>
      <c r="G21" s="33">
        <v>0.07</v>
      </c>
      <c r="H21" s="34">
        <f t="shared" si="0"/>
        <v>78.82000000000001</v>
      </c>
      <c r="I21" s="34">
        <v>20.45</v>
      </c>
      <c r="J21" s="34">
        <v>0</v>
      </c>
      <c r="K21" s="35">
        <v>0</v>
      </c>
      <c r="L21" s="31">
        <f t="shared" si="3"/>
        <v>0</v>
      </c>
      <c r="M21" s="37">
        <f t="shared" si="7"/>
        <v>395.18000000000006</v>
      </c>
      <c r="N21" s="42">
        <f t="shared" si="6"/>
        <v>1620.45</v>
      </c>
      <c r="O21" s="38">
        <f t="shared" si="4"/>
        <v>322.631595</v>
      </c>
      <c r="P21" s="43">
        <f t="shared" si="5"/>
        <v>1943.081595</v>
      </c>
    </row>
    <row r="22" spans="1:16" s="19" customFormat="1" ht="12.75" customHeight="1">
      <c r="A22" s="23">
        <v>18</v>
      </c>
      <c r="B22" s="22" t="s">
        <v>34</v>
      </c>
      <c r="C22" s="6">
        <v>18</v>
      </c>
      <c r="D22" s="12" t="s">
        <v>5</v>
      </c>
      <c r="E22" s="15">
        <v>1</v>
      </c>
      <c r="F22" s="32">
        <v>1126</v>
      </c>
      <c r="G22" s="33">
        <v>0.2</v>
      </c>
      <c r="H22" s="34">
        <f t="shared" si="0"/>
        <v>225.20000000000002</v>
      </c>
      <c r="I22" s="34">
        <v>58.98</v>
      </c>
      <c r="J22" s="34">
        <v>45.29</v>
      </c>
      <c r="K22" s="35">
        <v>0</v>
      </c>
      <c r="L22" s="31">
        <f t="shared" si="3"/>
        <v>45.29</v>
      </c>
      <c r="M22" s="37">
        <f t="shared" si="7"/>
        <v>203.51</v>
      </c>
      <c r="N22" s="42">
        <f t="shared" si="6"/>
        <v>1658.98</v>
      </c>
      <c r="O22" s="38">
        <f t="shared" si="4"/>
        <v>330.302918</v>
      </c>
      <c r="P22" s="43">
        <f t="shared" si="5"/>
        <v>1989.2829179999999</v>
      </c>
    </row>
    <row r="23" spans="1:16" s="19" customFormat="1" ht="12.75" customHeight="1">
      <c r="A23" s="23">
        <v>19</v>
      </c>
      <c r="B23" s="22" t="s">
        <v>35</v>
      </c>
      <c r="C23" s="6">
        <v>19</v>
      </c>
      <c r="D23" s="12" t="s">
        <v>5</v>
      </c>
      <c r="E23" s="15">
        <v>1</v>
      </c>
      <c r="F23" s="32">
        <v>1126</v>
      </c>
      <c r="G23" s="33">
        <v>0.2</v>
      </c>
      <c r="H23" s="34">
        <f t="shared" si="0"/>
        <v>225.20000000000002</v>
      </c>
      <c r="I23" s="34">
        <v>250.18</v>
      </c>
      <c r="J23" s="34">
        <v>134.41</v>
      </c>
      <c r="K23" s="35">
        <v>54.13</v>
      </c>
      <c r="L23" s="31">
        <f t="shared" si="3"/>
        <v>188.54</v>
      </c>
      <c r="M23" s="37">
        <f t="shared" si="7"/>
        <v>60.25999999999999</v>
      </c>
      <c r="N23" s="42">
        <f t="shared" si="6"/>
        <v>1850.1800000000003</v>
      </c>
      <c r="O23" s="38">
        <f t="shared" si="4"/>
        <v>368.37083800000005</v>
      </c>
      <c r="P23" s="43">
        <f t="shared" si="5"/>
        <v>2218.550838</v>
      </c>
    </row>
    <row r="24" spans="1:16" s="19" customFormat="1" ht="12.75" customHeight="1">
      <c r="A24" s="23">
        <v>20</v>
      </c>
      <c r="B24" s="22"/>
      <c r="C24" s="6">
        <v>20</v>
      </c>
      <c r="D24" s="12" t="s">
        <v>5</v>
      </c>
      <c r="E24" s="15">
        <v>1</v>
      </c>
      <c r="F24" s="32">
        <v>1126</v>
      </c>
      <c r="G24" s="33">
        <v>0.2</v>
      </c>
      <c r="H24" s="34">
        <f t="shared" si="0"/>
        <v>225.20000000000002</v>
      </c>
      <c r="I24" s="34">
        <v>0</v>
      </c>
      <c r="J24" s="34">
        <v>0</v>
      </c>
      <c r="K24" s="35">
        <v>0</v>
      </c>
      <c r="L24" s="31">
        <f t="shared" si="3"/>
        <v>0</v>
      </c>
      <c r="M24" s="37">
        <f t="shared" si="7"/>
        <v>248.79999999999995</v>
      </c>
      <c r="N24" s="42">
        <f t="shared" si="6"/>
        <v>1600</v>
      </c>
      <c r="O24" s="38">
        <f t="shared" si="4"/>
        <v>318.56</v>
      </c>
      <c r="P24" s="43">
        <f t="shared" si="5"/>
        <v>1918.56</v>
      </c>
    </row>
    <row r="25" spans="1:16" s="19" customFormat="1" ht="12.75" customHeight="1">
      <c r="A25" s="23">
        <v>21</v>
      </c>
      <c r="B25" s="22" t="s">
        <v>36</v>
      </c>
      <c r="C25" s="6">
        <v>21</v>
      </c>
      <c r="D25" s="12" t="s">
        <v>5</v>
      </c>
      <c r="E25" s="15">
        <v>1</v>
      </c>
      <c r="F25" s="32">
        <v>1126</v>
      </c>
      <c r="G25" s="33">
        <v>0.2</v>
      </c>
      <c r="H25" s="34">
        <f t="shared" si="0"/>
        <v>225.20000000000002</v>
      </c>
      <c r="I25" s="34">
        <v>0</v>
      </c>
      <c r="J25" s="34">
        <v>0</v>
      </c>
      <c r="K25" s="35">
        <v>0</v>
      </c>
      <c r="L25" s="31">
        <f t="shared" si="3"/>
        <v>0</v>
      </c>
      <c r="M25" s="37">
        <f t="shared" si="7"/>
        <v>248.79999999999995</v>
      </c>
      <c r="N25" s="42">
        <f t="shared" si="6"/>
        <v>1600</v>
      </c>
      <c r="O25" s="38">
        <f t="shared" si="4"/>
        <v>318.56</v>
      </c>
      <c r="P25" s="43">
        <f t="shared" si="5"/>
        <v>1918.56</v>
      </c>
    </row>
    <row r="26" spans="1:16" s="19" customFormat="1" ht="12.75" customHeight="1">
      <c r="A26" s="23">
        <v>22</v>
      </c>
      <c r="B26" s="22" t="s">
        <v>37</v>
      </c>
      <c r="C26" s="6">
        <v>22</v>
      </c>
      <c r="D26" s="12" t="s">
        <v>5</v>
      </c>
      <c r="E26" s="15">
        <v>1</v>
      </c>
      <c r="F26" s="32">
        <v>1126</v>
      </c>
      <c r="G26" s="33">
        <v>0.09</v>
      </c>
      <c r="H26" s="34">
        <f t="shared" si="0"/>
        <v>101.33999999999999</v>
      </c>
      <c r="I26" s="34">
        <v>284.75</v>
      </c>
      <c r="J26" s="34">
        <v>0</v>
      </c>
      <c r="K26" s="35">
        <v>0</v>
      </c>
      <c r="L26" s="31">
        <f t="shared" si="3"/>
        <v>0</v>
      </c>
      <c r="M26" s="37">
        <f t="shared" si="7"/>
        <v>372.6600000000001</v>
      </c>
      <c r="N26" s="42">
        <f t="shared" si="6"/>
        <v>1884.75</v>
      </c>
      <c r="O26" s="38">
        <f t="shared" si="4"/>
        <v>375.253725</v>
      </c>
      <c r="P26" s="43">
        <f t="shared" si="5"/>
        <v>2260.003725</v>
      </c>
    </row>
    <row r="27" spans="1:16" s="19" customFormat="1" ht="12.75" customHeight="1">
      <c r="A27" s="23">
        <v>23</v>
      </c>
      <c r="B27" s="22" t="s">
        <v>68</v>
      </c>
      <c r="C27" s="6">
        <v>23</v>
      </c>
      <c r="D27" s="12" t="s">
        <v>5</v>
      </c>
      <c r="E27" s="15">
        <v>1</v>
      </c>
      <c r="F27" s="32">
        <v>1126</v>
      </c>
      <c r="G27" s="33">
        <v>0.12</v>
      </c>
      <c r="H27" s="34">
        <f t="shared" si="0"/>
        <v>135.12</v>
      </c>
      <c r="I27" s="34">
        <v>0</v>
      </c>
      <c r="J27" s="34">
        <v>0</v>
      </c>
      <c r="K27" s="35">
        <v>0</v>
      </c>
      <c r="L27" s="31">
        <f t="shared" si="3"/>
        <v>0</v>
      </c>
      <c r="M27" s="37">
        <f t="shared" si="7"/>
        <v>338.8800000000001</v>
      </c>
      <c r="N27" s="42">
        <f t="shared" si="6"/>
        <v>1600</v>
      </c>
      <c r="O27" s="38">
        <f t="shared" si="4"/>
        <v>318.56</v>
      </c>
      <c r="P27" s="43">
        <f t="shared" si="5"/>
        <v>1918.56</v>
      </c>
    </row>
    <row r="28" spans="1:16" s="19" customFormat="1" ht="12.75" customHeight="1">
      <c r="A28" s="23">
        <v>24</v>
      </c>
      <c r="B28" s="22" t="s">
        <v>38</v>
      </c>
      <c r="C28" s="6">
        <v>24</v>
      </c>
      <c r="D28" s="12" t="s">
        <v>5</v>
      </c>
      <c r="E28" s="15">
        <v>1</v>
      </c>
      <c r="F28" s="32">
        <v>0</v>
      </c>
      <c r="G28" s="48">
        <v>0.2</v>
      </c>
      <c r="H28" s="34">
        <f t="shared" si="0"/>
        <v>0</v>
      </c>
      <c r="I28" s="34">
        <v>0</v>
      </c>
      <c r="J28" s="34">
        <v>0</v>
      </c>
      <c r="K28" s="35">
        <v>0</v>
      </c>
      <c r="L28" s="31">
        <f t="shared" si="3"/>
        <v>0</v>
      </c>
      <c r="M28" s="37">
        <v>0</v>
      </c>
      <c r="N28" s="42">
        <f t="shared" si="6"/>
        <v>0</v>
      </c>
      <c r="O28" s="38">
        <f t="shared" si="4"/>
        <v>0</v>
      </c>
      <c r="P28" s="43">
        <f t="shared" si="5"/>
        <v>0</v>
      </c>
    </row>
    <row r="29" spans="1:16" s="19" customFormat="1" ht="12.75" customHeight="1">
      <c r="A29" s="23">
        <v>25</v>
      </c>
      <c r="B29" s="22"/>
      <c r="C29" s="6">
        <v>25</v>
      </c>
      <c r="D29" s="12" t="s">
        <v>5</v>
      </c>
      <c r="E29" s="15">
        <v>1</v>
      </c>
      <c r="F29" s="32">
        <v>1126</v>
      </c>
      <c r="G29" s="33">
        <v>0.2</v>
      </c>
      <c r="H29" s="34">
        <f t="shared" si="0"/>
        <v>225.20000000000002</v>
      </c>
      <c r="I29" s="34">
        <v>214.27</v>
      </c>
      <c r="J29" s="34">
        <v>0</v>
      </c>
      <c r="K29" s="35">
        <v>3.22</v>
      </c>
      <c r="L29" s="31">
        <f t="shared" si="3"/>
        <v>3.22</v>
      </c>
      <c r="M29" s="37">
        <f aca="true" t="shared" si="8" ref="M29:M60">1600-(F29+H29+L29)</f>
        <v>245.57999999999993</v>
      </c>
      <c r="N29" s="42">
        <f t="shared" si="6"/>
        <v>1814.27</v>
      </c>
      <c r="O29" s="38">
        <f t="shared" si="4"/>
        <v>361.221157</v>
      </c>
      <c r="P29" s="43">
        <f t="shared" si="5"/>
        <v>2175.491157</v>
      </c>
    </row>
    <row r="30" spans="1:16" s="19" customFormat="1" ht="12.75" customHeight="1">
      <c r="A30" s="23">
        <v>26</v>
      </c>
      <c r="B30" s="22" t="s">
        <v>39</v>
      </c>
      <c r="C30" s="6">
        <v>26</v>
      </c>
      <c r="D30" s="12" t="s">
        <v>5</v>
      </c>
      <c r="E30" s="15">
        <v>1</v>
      </c>
      <c r="F30" s="32">
        <v>1126</v>
      </c>
      <c r="G30" s="33">
        <v>0</v>
      </c>
      <c r="H30" s="34">
        <f t="shared" si="0"/>
        <v>0</v>
      </c>
      <c r="I30" s="34">
        <v>0</v>
      </c>
      <c r="J30" s="34">
        <v>0</v>
      </c>
      <c r="K30" s="35">
        <v>0</v>
      </c>
      <c r="L30" s="31">
        <f t="shared" si="3"/>
        <v>0</v>
      </c>
      <c r="M30" s="37">
        <f t="shared" si="8"/>
        <v>474</v>
      </c>
      <c r="N30" s="42">
        <f t="shared" si="6"/>
        <v>1600</v>
      </c>
      <c r="O30" s="38">
        <f t="shared" si="4"/>
        <v>318.56</v>
      </c>
      <c r="P30" s="43">
        <f t="shared" si="5"/>
        <v>1918.56</v>
      </c>
    </row>
    <row r="31" spans="1:16" s="19" customFormat="1" ht="12.75" customHeight="1">
      <c r="A31" s="23">
        <v>27</v>
      </c>
      <c r="B31" s="22" t="s">
        <v>40</v>
      </c>
      <c r="C31" s="6">
        <v>27</v>
      </c>
      <c r="D31" s="12" t="s">
        <v>5</v>
      </c>
      <c r="E31" s="15">
        <v>1</v>
      </c>
      <c r="F31" s="32">
        <v>1126</v>
      </c>
      <c r="G31" s="33">
        <v>0.07</v>
      </c>
      <c r="H31" s="34">
        <f t="shared" si="0"/>
        <v>78.82000000000001</v>
      </c>
      <c r="I31" s="34">
        <v>93.88</v>
      </c>
      <c r="J31" s="34">
        <v>0</v>
      </c>
      <c r="K31" s="35">
        <v>7.92</v>
      </c>
      <c r="L31" s="31">
        <f t="shared" si="3"/>
        <v>7.92</v>
      </c>
      <c r="M31" s="37">
        <f t="shared" si="8"/>
        <v>387.26</v>
      </c>
      <c r="N31" s="42">
        <f t="shared" si="6"/>
        <v>1693.8799999999999</v>
      </c>
      <c r="O31" s="38">
        <f t="shared" si="4"/>
        <v>337.251508</v>
      </c>
      <c r="P31" s="43">
        <f t="shared" si="5"/>
        <v>2031.131508</v>
      </c>
    </row>
    <row r="32" spans="1:16" s="19" customFormat="1" ht="12.75" customHeight="1">
      <c r="A32" s="23">
        <v>28</v>
      </c>
      <c r="B32" s="22" t="s">
        <v>41</v>
      </c>
      <c r="C32" s="6">
        <v>28</v>
      </c>
      <c r="D32" s="12" t="s">
        <v>5</v>
      </c>
      <c r="E32" s="15">
        <v>1</v>
      </c>
      <c r="F32" s="32">
        <v>1126</v>
      </c>
      <c r="G32" s="33">
        <v>0.2</v>
      </c>
      <c r="H32" s="34">
        <f t="shared" si="0"/>
        <v>225.20000000000002</v>
      </c>
      <c r="I32" s="34">
        <v>116.39</v>
      </c>
      <c r="J32" s="34">
        <v>0</v>
      </c>
      <c r="K32" s="35">
        <v>14.33</v>
      </c>
      <c r="L32" s="31">
        <f t="shared" si="3"/>
        <v>14.33</v>
      </c>
      <c r="M32" s="37">
        <f t="shared" si="8"/>
        <v>234.47000000000003</v>
      </c>
      <c r="N32" s="42">
        <f t="shared" si="6"/>
        <v>1716.39</v>
      </c>
      <c r="O32" s="38">
        <f t="shared" si="4"/>
        <v>341.733249</v>
      </c>
      <c r="P32" s="43">
        <f t="shared" si="5"/>
        <v>2058.123249</v>
      </c>
    </row>
    <row r="33" spans="1:16" s="19" customFormat="1" ht="12.75" customHeight="1">
      <c r="A33" s="23">
        <v>29</v>
      </c>
      <c r="B33" s="22" t="s">
        <v>42</v>
      </c>
      <c r="C33" s="6">
        <v>29</v>
      </c>
      <c r="D33" s="12" t="s">
        <v>5</v>
      </c>
      <c r="E33" s="15">
        <v>1</v>
      </c>
      <c r="F33" s="32">
        <v>1126</v>
      </c>
      <c r="G33" s="33">
        <v>0.2</v>
      </c>
      <c r="H33" s="34">
        <f t="shared" si="0"/>
        <v>225.20000000000002</v>
      </c>
      <c r="I33" s="34">
        <v>218.48</v>
      </c>
      <c r="J33" s="34">
        <v>0</v>
      </c>
      <c r="K33" s="35">
        <v>24.86</v>
      </c>
      <c r="L33" s="31">
        <f t="shared" si="3"/>
        <v>24.86</v>
      </c>
      <c r="M33" s="37">
        <f t="shared" si="8"/>
        <v>223.94000000000005</v>
      </c>
      <c r="N33" s="42">
        <f t="shared" si="6"/>
        <v>1818.48</v>
      </c>
      <c r="O33" s="38">
        <f t="shared" si="4"/>
        <v>362.059368</v>
      </c>
      <c r="P33" s="43">
        <f t="shared" si="5"/>
        <v>2180.539368</v>
      </c>
    </row>
    <row r="34" spans="1:16" s="19" customFormat="1" ht="12.75" customHeight="1">
      <c r="A34" s="23">
        <v>30</v>
      </c>
      <c r="B34" s="22" t="s">
        <v>43</v>
      </c>
      <c r="C34" s="6">
        <v>30</v>
      </c>
      <c r="D34" s="12" t="s">
        <v>5</v>
      </c>
      <c r="E34" s="15">
        <v>1</v>
      </c>
      <c r="F34" s="32">
        <v>1126</v>
      </c>
      <c r="G34" s="33">
        <v>0.08</v>
      </c>
      <c r="H34" s="34">
        <f t="shared" si="0"/>
        <v>90.08</v>
      </c>
      <c r="I34" s="34">
        <v>0</v>
      </c>
      <c r="J34" s="34">
        <v>0</v>
      </c>
      <c r="K34" s="35">
        <v>0</v>
      </c>
      <c r="L34" s="31">
        <f t="shared" si="3"/>
        <v>0</v>
      </c>
      <c r="M34" s="37">
        <f t="shared" si="8"/>
        <v>383.9200000000001</v>
      </c>
      <c r="N34" s="42">
        <f t="shared" si="6"/>
        <v>1600</v>
      </c>
      <c r="O34" s="38">
        <f t="shared" si="4"/>
        <v>318.56</v>
      </c>
      <c r="P34" s="43">
        <f t="shared" si="5"/>
        <v>1918.56</v>
      </c>
    </row>
    <row r="35" spans="1:16" s="19" customFormat="1" ht="12.75" customHeight="1">
      <c r="A35" s="23">
        <v>31</v>
      </c>
      <c r="B35" s="22" t="s">
        <v>44</v>
      </c>
      <c r="C35" s="6">
        <v>31</v>
      </c>
      <c r="D35" s="12" t="s">
        <v>5</v>
      </c>
      <c r="E35" s="15">
        <v>1</v>
      </c>
      <c r="F35" s="32">
        <v>1126</v>
      </c>
      <c r="G35" s="33">
        <v>0.2</v>
      </c>
      <c r="H35" s="34">
        <f t="shared" si="0"/>
        <v>225.20000000000002</v>
      </c>
      <c r="I35" s="34">
        <v>110.59</v>
      </c>
      <c r="J35" s="34">
        <v>0</v>
      </c>
      <c r="K35" s="35">
        <v>8.53</v>
      </c>
      <c r="L35" s="31">
        <f t="shared" si="3"/>
        <v>8.53</v>
      </c>
      <c r="M35" s="37">
        <f t="shared" si="8"/>
        <v>240.26999999999998</v>
      </c>
      <c r="N35" s="42">
        <f t="shared" si="6"/>
        <v>1710.59</v>
      </c>
      <c r="O35" s="38">
        <f t="shared" si="4"/>
        <v>340.578469</v>
      </c>
      <c r="P35" s="43">
        <f t="shared" si="5"/>
        <v>2051.1684689999997</v>
      </c>
    </row>
    <row r="36" spans="1:16" s="19" customFormat="1" ht="12.75" customHeight="1">
      <c r="A36" s="23">
        <v>32</v>
      </c>
      <c r="B36" s="22" t="s">
        <v>45</v>
      </c>
      <c r="C36" s="6">
        <v>32</v>
      </c>
      <c r="D36" s="12" t="s">
        <v>5</v>
      </c>
      <c r="E36" s="15">
        <v>1</v>
      </c>
      <c r="F36" s="32">
        <v>1126</v>
      </c>
      <c r="G36" s="33">
        <v>0.1</v>
      </c>
      <c r="H36" s="34">
        <f t="shared" si="0"/>
        <v>112.60000000000001</v>
      </c>
      <c r="I36" s="34">
        <v>53.26</v>
      </c>
      <c r="J36" s="34">
        <v>50.93</v>
      </c>
      <c r="K36" s="35">
        <v>3.75</v>
      </c>
      <c r="L36" s="31">
        <f t="shared" si="3"/>
        <v>54.68</v>
      </c>
      <c r="M36" s="37">
        <f t="shared" si="8"/>
        <v>306.72</v>
      </c>
      <c r="N36" s="42">
        <f t="shared" si="6"/>
        <v>1653.26</v>
      </c>
      <c r="O36" s="38">
        <f t="shared" si="4"/>
        <v>329.164066</v>
      </c>
      <c r="P36" s="43">
        <f t="shared" si="5"/>
        <v>1982.424066</v>
      </c>
    </row>
    <row r="37" spans="1:16" s="19" customFormat="1" ht="12.75" customHeight="1">
      <c r="A37" s="23">
        <v>33</v>
      </c>
      <c r="B37" s="22" t="s">
        <v>46</v>
      </c>
      <c r="C37" s="6">
        <v>33</v>
      </c>
      <c r="D37" s="12" t="s">
        <v>5</v>
      </c>
      <c r="E37" s="15">
        <v>1</v>
      </c>
      <c r="F37" s="32">
        <v>1126</v>
      </c>
      <c r="G37" s="33">
        <v>0.2</v>
      </c>
      <c r="H37" s="34">
        <f t="shared" si="0"/>
        <v>225.20000000000002</v>
      </c>
      <c r="I37" s="34">
        <v>0</v>
      </c>
      <c r="J37" s="34">
        <v>0</v>
      </c>
      <c r="K37" s="35">
        <v>0</v>
      </c>
      <c r="L37" s="31">
        <f t="shared" si="3"/>
        <v>0</v>
      </c>
      <c r="M37" s="37">
        <f t="shared" si="8"/>
        <v>248.79999999999995</v>
      </c>
      <c r="N37" s="42">
        <f t="shared" si="6"/>
        <v>1600</v>
      </c>
      <c r="O37" s="38">
        <f t="shared" si="4"/>
        <v>318.56</v>
      </c>
      <c r="P37" s="43">
        <f t="shared" si="5"/>
        <v>1918.56</v>
      </c>
    </row>
    <row r="38" spans="1:16" s="19" customFormat="1" ht="12.75" customHeight="1">
      <c r="A38" s="23">
        <v>34</v>
      </c>
      <c r="B38" s="22" t="s">
        <v>47</v>
      </c>
      <c r="C38" s="6">
        <v>34</v>
      </c>
      <c r="D38" s="12" t="s">
        <v>5</v>
      </c>
      <c r="E38" s="15">
        <v>1</v>
      </c>
      <c r="F38" s="32">
        <v>1126</v>
      </c>
      <c r="G38" s="33">
        <v>0.19</v>
      </c>
      <c r="H38" s="34">
        <f t="shared" si="0"/>
        <v>213.94</v>
      </c>
      <c r="I38" s="34">
        <v>29.36</v>
      </c>
      <c r="J38" s="34">
        <v>0</v>
      </c>
      <c r="K38" s="35">
        <v>6.46</v>
      </c>
      <c r="L38" s="31">
        <f t="shared" si="3"/>
        <v>6.46</v>
      </c>
      <c r="M38" s="37">
        <f t="shared" si="8"/>
        <v>253.5999999999999</v>
      </c>
      <c r="N38" s="42">
        <f t="shared" si="6"/>
        <v>1629.36</v>
      </c>
      <c r="O38" s="38">
        <f t="shared" si="4"/>
        <v>324.405576</v>
      </c>
      <c r="P38" s="43">
        <f t="shared" si="5"/>
        <v>1953.7655759999998</v>
      </c>
    </row>
    <row r="39" spans="1:16" s="19" customFormat="1" ht="12.75" customHeight="1">
      <c r="A39" s="23">
        <v>35</v>
      </c>
      <c r="B39" s="22" t="s">
        <v>48</v>
      </c>
      <c r="C39" s="6">
        <v>35</v>
      </c>
      <c r="D39" s="12" t="s">
        <v>5</v>
      </c>
      <c r="E39" s="15">
        <v>1</v>
      </c>
      <c r="F39" s="32">
        <v>1126</v>
      </c>
      <c r="G39" s="33">
        <v>0.2</v>
      </c>
      <c r="H39" s="34">
        <f t="shared" si="0"/>
        <v>225.20000000000002</v>
      </c>
      <c r="I39" s="34">
        <v>49.15</v>
      </c>
      <c r="J39" s="34">
        <v>0</v>
      </c>
      <c r="K39" s="35">
        <v>0</v>
      </c>
      <c r="L39" s="31">
        <f t="shared" si="3"/>
        <v>0</v>
      </c>
      <c r="M39" s="37">
        <f t="shared" si="8"/>
        <v>248.79999999999995</v>
      </c>
      <c r="N39" s="42">
        <f t="shared" si="6"/>
        <v>1649.15</v>
      </c>
      <c r="O39" s="38">
        <f t="shared" si="4"/>
        <v>328.34576500000003</v>
      </c>
      <c r="P39" s="43">
        <f t="shared" si="5"/>
        <v>1977.4957650000001</v>
      </c>
    </row>
    <row r="40" spans="1:16" s="19" customFormat="1" ht="12.75" customHeight="1">
      <c r="A40" s="23">
        <v>36</v>
      </c>
      <c r="B40" s="22" t="s">
        <v>49</v>
      </c>
      <c r="C40" s="6">
        <v>36</v>
      </c>
      <c r="D40" s="12" t="s">
        <v>5</v>
      </c>
      <c r="E40" s="15">
        <v>1</v>
      </c>
      <c r="F40" s="32">
        <v>1126</v>
      </c>
      <c r="G40" s="33">
        <v>0.2</v>
      </c>
      <c r="H40" s="34">
        <f t="shared" si="0"/>
        <v>225.20000000000002</v>
      </c>
      <c r="I40" s="34">
        <v>132.85</v>
      </c>
      <c r="J40" s="34">
        <v>0</v>
      </c>
      <c r="K40" s="35">
        <v>9.3</v>
      </c>
      <c r="L40" s="31">
        <f t="shared" si="3"/>
        <v>9.3</v>
      </c>
      <c r="M40" s="37">
        <f t="shared" si="8"/>
        <v>239.5</v>
      </c>
      <c r="N40" s="42">
        <f t="shared" si="6"/>
        <v>1732.85</v>
      </c>
      <c r="O40" s="38">
        <f t="shared" si="4"/>
        <v>345.010435</v>
      </c>
      <c r="P40" s="43">
        <f t="shared" si="5"/>
        <v>2077.860435</v>
      </c>
    </row>
    <row r="41" spans="1:16" s="19" customFormat="1" ht="12.75" customHeight="1">
      <c r="A41" s="23">
        <v>37</v>
      </c>
      <c r="B41" s="22" t="s">
        <v>50</v>
      </c>
      <c r="C41" s="6">
        <v>37</v>
      </c>
      <c r="D41" s="12" t="s">
        <v>5</v>
      </c>
      <c r="E41" s="15">
        <v>1</v>
      </c>
      <c r="F41" s="32">
        <v>1126</v>
      </c>
      <c r="G41" s="33">
        <v>0.2</v>
      </c>
      <c r="H41" s="34">
        <f t="shared" si="0"/>
        <v>225.20000000000002</v>
      </c>
      <c r="I41" s="34">
        <v>288.38</v>
      </c>
      <c r="J41" s="34">
        <v>0</v>
      </c>
      <c r="K41" s="35">
        <v>23.1</v>
      </c>
      <c r="L41" s="31">
        <f t="shared" si="3"/>
        <v>23.1</v>
      </c>
      <c r="M41" s="37">
        <f t="shared" si="8"/>
        <v>225.70000000000005</v>
      </c>
      <c r="N41" s="42">
        <f t="shared" si="6"/>
        <v>1888.3799999999999</v>
      </c>
      <c r="O41" s="38">
        <f t="shared" si="4"/>
        <v>375.976458</v>
      </c>
      <c r="P41" s="43">
        <f t="shared" si="5"/>
        <v>2264.3564579999997</v>
      </c>
    </row>
    <row r="42" spans="1:16" s="19" customFormat="1" ht="12.75" customHeight="1">
      <c r="A42" s="23">
        <v>38</v>
      </c>
      <c r="B42" s="22" t="s">
        <v>51</v>
      </c>
      <c r="C42" s="6">
        <v>38</v>
      </c>
      <c r="D42" s="12" t="s">
        <v>5</v>
      </c>
      <c r="E42" s="15">
        <v>1</v>
      </c>
      <c r="F42" s="32">
        <v>1126</v>
      </c>
      <c r="G42" s="33">
        <v>0.2</v>
      </c>
      <c r="H42" s="34">
        <f t="shared" si="0"/>
        <v>225.20000000000002</v>
      </c>
      <c r="I42" s="34">
        <v>29.49</v>
      </c>
      <c r="J42" s="34">
        <v>0</v>
      </c>
      <c r="K42" s="35">
        <v>1.33</v>
      </c>
      <c r="L42" s="31">
        <f t="shared" si="3"/>
        <v>1.33</v>
      </c>
      <c r="M42" s="37">
        <f t="shared" si="8"/>
        <v>247.47000000000003</v>
      </c>
      <c r="N42" s="42">
        <f t="shared" si="6"/>
        <v>1629.49</v>
      </c>
      <c r="O42" s="38">
        <f t="shared" si="4"/>
        <v>324.431459</v>
      </c>
      <c r="P42" s="43">
        <f t="shared" si="5"/>
        <v>1953.9214590000001</v>
      </c>
    </row>
    <row r="43" spans="1:16" s="19" customFormat="1" ht="12.75" customHeight="1">
      <c r="A43" s="23">
        <v>39</v>
      </c>
      <c r="B43" s="22" t="s">
        <v>52</v>
      </c>
      <c r="C43" s="6">
        <v>39</v>
      </c>
      <c r="D43" s="12" t="s">
        <v>5</v>
      </c>
      <c r="E43" s="15">
        <v>1</v>
      </c>
      <c r="F43" s="32">
        <v>1126</v>
      </c>
      <c r="G43" s="33">
        <v>0.2</v>
      </c>
      <c r="H43" s="34">
        <f t="shared" si="0"/>
        <v>225.20000000000002</v>
      </c>
      <c r="I43" s="34">
        <v>260.47</v>
      </c>
      <c r="J43" s="34">
        <v>0</v>
      </c>
      <c r="K43" s="35">
        <v>34.6</v>
      </c>
      <c r="L43" s="31">
        <f t="shared" si="3"/>
        <v>34.6</v>
      </c>
      <c r="M43" s="37">
        <f t="shared" si="8"/>
        <v>214.20000000000005</v>
      </c>
      <c r="N43" s="42">
        <f t="shared" si="6"/>
        <v>1860.47</v>
      </c>
      <c r="O43" s="38">
        <f t="shared" si="4"/>
        <v>370.419577</v>
      </c>
      <c r="P43" s="43">
        <f t="shared" si="5"/>
        <v>2230.889577</v>
      </c>
    </row>
    <row r="44" spans="1:16" s="19" customFormat="1" ht="12.75" customHeight="1">
      <c r="A44" s="23">
        <v>40</v>
      </c>
      <c r="B44" s="22" t="s">
        <v>53</v>
      </c>
      <c r="C44" s="6">
        <v>40</v>
      </c>
      <c r="D44" s="12" t="s">
        <v>5</v>
      </c>
      <c r="E44" s="15">
        <v>1</v>
      </c>
      <c r="F44" s="32">
        <v>1126</v>
      </c>
      <c r="G44" s="33">
        <v>0.2</v>
      </c>
      <c r="H44" s="34">
        <f t="shared" si="0"/>
        <v>225.20000000000002</v>
      </c>
      <c r="I44" s="34">
        <v>211.01</v>
      </c>
      <c r="J44" s="34">
        <v>0</v>
      </c>
      <c r="K44" s="35">
        <v>24.87</v>
      </c>
      <c r="L44" s="31">
        <f t="shared" si="3"/>
        <v>24.87</v>
      </c>
      <c r="M44" s="37">
        <f t="shared" si="8"/>
        <v>223.93000000000006</v>
      </c>
      <c r="N44" s="42">
        <f t="shared" si="6"/>
        <v>1811.01</v>
      </c>
      <c r="O44" s="38">
        <f t="shared" si="4"/>
        <v>360.572091</v>
      </c>
      <c r="P44" s="43">
        <f t="shared" si="5"/>
        <v>2171.582091</v>
      </c>
    </row>
    <row r="45" spans="1:16" s="19" customFormat="1" ht="12.75" customHeight="1">
      <c r="A45" s="23">
        <v>41</v>
      </c>
      <c r="B45" s="22" t="s">
        <v>54</v>
      </c>
      <c r="C45" s="6">
        <v>41</v>
      </c>
      <c r="D45" s="12" t="s">
        <v>5</v>
      </c>
      <c r="E45" s="15">
        <v>1</v>
      </c>
      <c r="F45" s="32">
        <v>1126</v>
      </c>
      <c r="G45" s="33">
        <v>0.09</v>
      </c>
      <c r="H45" s="34">
        <f t="shared" si="0"/>
        <v>101.33999999999999</v>
      </c>
      <c r="I45" s="34">
        <v>106.19</v>
      </c>
      <c r="J45" s="34">
        <v>0</v>
      </c>
      <c r="K45" s="35">
        <v>19.17</v>
      </c>
      <c r="L45" s="31">
        <f t="shared" si="3"/>
        <v>19.17</v>
      </c>
      <c r="M45" s="37">
        <f t="shared" si="8"/>
        <v>353.49</v>
      </c>
      <c r="N45" s="42">
        <f t="shared" si="6"/>
        <v>1706.19</v>
      </c>
      <c r="O45" s="38">
        <f t="shared" si="4"/>
        <v>339.702429</v>
      </c>
      <c r="P45" s="43">
        <f t="shared" si="5"/>
        <v>2045.892429</v>
      </c>
    </row>
    <row r="46" spans="1:16" s="19" customFormat="1" ht="12.75" customHeight="1">
      <c r="A46" s="23">
        <v>42</v>
      </c>
      <c r="B46" s="22" t="s">
        <v>55</v>
      </c>
      <c r="C46" s="6">
        <v>42</v>
      </c>
      <c r="D46" s="12" t="s">
        <v>5</v>
      </c>
      <c r="E46" s="15">
        <v>1</v>
      </c>
      <c r="F46" s="32">
        <v>1126</v>
      </c>
      <c r="G46" s="33">
        <v>0.2</v>
      </c>
      <c r="H46" s="34">
        <f t="shared" si="0"/>
        <v>225.20000000000002</v>
      </c>
      <c r="I46" s="34">
        <v>0</v>
      </c>
      <c r="J46" s="34">
        <v>0</v>
      </c>
      <c r="K46" s="35">
        <v>0</v>
      </c>
      <c r="L46" s="31">
        <f t="shared" si="3"/>
        <v>0</v>
      </c>
      <c r="M46" s="37">
        <f t="shared" si="8"/>
        <v>248.79999999999995</v>
      </c>
      <c r="N46" s="42">
        <f t="shared" si="6"/>
        <v>1600</v>
      </c>
      <c r="O46" s="38">
        <f t="shared" si="4"/>
        <v>318.56</v>
      </c>
      <c r="P46" s="43">
        <f t="shared" si="5"/>
        <v>1918.56</v>
      </c>
    </row>
    <row r="47" spans="1:16" s="19" customFormat="1" ht="12.75" customHeight="1">
      <c r="A47" s="23">
        <v>43</v>
      </c>
      <c r="B47" s="22" t="s">
        <v>56</v>
      </c>
      <c r="C47" s="6">
        <v>43</v>
      </c>
      <c r="D47" s="12" t="s">
        <v>5</v>
      </c>
      <c r="E47" s="15">
        <v>1</v>
      </c>
      <c r="F47" s="32">
        <v>1126</v>
      </c>
      <c r="G47" s="33">
        <v>0.16</v>
      </c>
      <c r="H47" s="34">
        <f t="shared" si="0"/>
        <v>180.16</v>
      </c>
      <c r="I47" s="34">
        <v>333.2</v>
      </c>
      <c r="J47" s="34">
        <v>0</v>
      </c>
      <c r="K47" s="35">
        <v>51.17</v>
      </c>
      <c r="L47" s="31">
        <f t="shared" si="3"/>
        <v>51.17</v>
      </c>
      <c r="M47" s="37">
        <f t="shared" si="8"/>
        <v>242.66999999999985</v>
      </c>
      <c r="N47" s="42">
        <f t="shared" si="6"/>
        <v>1933.2</v>
      </c>
      <c r="O47" s="38">
        <f t="shared" si="4"/>
        <v>384.90012</v>
      </c>
      <c r="P47" s="43">
        <f t="shared" si="5"/>
        <v>2318.10012</v>
      </c>
    </row>
    <row r="48" spans="1:16" s="19" customFormat="1" ht="12.75" customHeight="1">
      <c r="A48" s="23">
        <v>44</v>
      </c>
      <c r="B48" s="22"/>
      <c r="C48" s="6">
        <v>44</v>
      </c>
      <c r="D48" s="12" t="s">
        <v>5</v>
      </c>
      <c r="E48" s="15">
        <v>1</v>
      </c>
      <c r="F48" s="32">
        <v>1126</v>
      </c>
      <c r="G48" s="33">
        <v>0.06</v>
      </c>
      <c r="H48" s="34">
        <f t="shared" si="0"/>
        <v>67.56</v>
      </c>
      <c r="I48" s="34">
        <v>259.01</v>
      </c>
      <c r="J48" s="34">
        <v>0</v>
      </c>
      <c r="K48" s="35">
        <v>0</v>
      </c>
      <c r="L48" s="31">
        <f t="shared" si="3"/>
        <v>0</v>
      </c>
      <c r="M48" s="37">
        <f t="shared" si="8"/>
        <v>406.44000000000005</v>
      </c>
      <c r="N48" s="42">
        <f t="shared" si="6"/>
        <v>1859.01</v>
      </c>
      <c r="O48" s="38">
        <f t="shared" si="4"/>
        <v>370.128891</v>
      </c>
      <c r="P48" s="43">
        <f t="shared" si="5"/>
        <v>2229.138891</v>
      </c>
    </row>
    <row r="49" spans="1:16" s="19" customFormat="1" ht="12.75" customHeight="1">
      <c r="A49" s="23">
        <v>45</v>
      </c>
      <c r="B49" s="22" t="s">
        <v>57</v>
      </c>
      <c r="C49" s="6">
        <v>45</v>
      </c>
      <c r="D49" s="12" t="s">
        <v>5</v>
      </c>
      <c r="E49" s="15">
        <v>1</v>
      </c>
      <c r="F49" s="32">
        <v>1126</v>
      </c>
      <c r="G49" s="33">
        <v>0.2</v>
      </c>
      <c r="H49" s="34">
        <f t="shared" si="0"/>
        <v>225.20000000000002</v>
      </c>
      <c r="I49" s="34">
        <v>0</v>
      </c>
      <c r="J49" s="34">
        <v>0</v>
      </c>
      <c r="K49" s="35">
        <v>0</v>
      </c>
      <c r="L49" s="31">
        <f t="shared" si="3"/>
        <v>0</v>
      </c>
      <c r="M49" s="37">
        <f t="shared" si="8"/>
        <v>248.79999999999995</v>
      </c>
      <c r="N49" s="42">
        <f t="shared" si="6"/>
        <v>1600</v>
      </c>
      <c r="O49" s="74">
        <v>279.36</v>
      </c>
      <c r="P49" s="43">
        <f t="shared" si="5"/>
        <v>1879.3600000000001</v>
      </c>
    </row>
    <row r="50" spans="1:16" s="19" customFormat="1" ht="12.75" customHeight="1">
      <c r="A50" s="23">
        <v>46</v>
      </c>
      <c r="B50" s="26" t="s">
        <v>58</v>
      </c>
      <c r="C50" s="6">
        <v>46</v>
      </c>
      <c r="D50" s="13" t="s">
        <v>5</v>
      </c>
      <c r="E50" s="50">
        <v>1</v>
      </c>
      <c r="F50" s="32">
        <v>1126</v>
      </c>
      <c r="G50" s="33">
        <v>0.2</v>
      </c>
      <c r="H50" s="34">
        <f t="shared" si="0"/>
        <v>225.20000000000002</v>
      </c>
      <c r="I50" s="34">
        <v>93.66</v>
      </c>
      <c r="J50" s="34">
        <v>0</v>
      </c>
      <c r="K50" s="35">
        <v>7.7</v>
      </c>
      <c r="L50" s="31">
        <f t="shared" si="3"/>
        <v>7.7</v>
      </c>
      <c r="M50" s="37">
        <f t="shared" si="8"/>
        <v>241.0999999999999</v>
      </c>
      <c r="N50" s="42">
        <f t="shared" si="6"/>
        <v>1693.66</v>
      </c>
      <c r="O50" s="74">
        <f t="shared" si="4"/>
        <v>337.20770600000003</v>
      </c>
      <c r="P50" s="43">
        <f t="shared" si="5"/>
        <v>2030.867706</v>
      </c>
    </row>
    <row r="51" spans="1:16" s="19" customFormat="1" ht="12.75" customHeight="1">
      <c r="A51" s="23">
        <v>47</v>
      </c>
      <c r="B51" s="22" t="s">
        <v>59</v>
      </c>
      <c r="C51" s="6">
        <v>47</v>
      </c>
      <c r="D51" s="12" t="s">
        <v>5</v>
      </c>
      <c r="E51" s="15">
        <v>1</v>
      </c>
      <c r="F51" s="32">
        <v>1126</v>
      </c>
      <c r="G51" s="33">
        <v>0.2</v>
      </c>
      <c r="H51" s="34">
        <f t="shared" si="0"/>
        <v>225.20000000000002</v>
      </c>
      <c r="I51" s="34">
        <v>0</v>
      </c>
      <c r="J51" s="34">
        <v>0</v>
      </c>
      <c r="K51" s="35">
        <v>0</v>
      </c>
      <c r="L51" s="31">
        <f t="shared" si="3"/>
        <v>0</v>
      </c>
      <c r="M51" s="37">
        <f t="shared" si="8"/>
        <v>248.79999999999995</v>
      </c>
      <c r="N51" s="42">
        <f t="shared" si="6"/>
        <v>1600</v>
      </c>
      <c r="O51" s="74">
        <v>279.36</v>
      </c>
      <c r="P51" s="43">
        <f t="shared" si="5"/>
        <v>1879.3600000000001</v>
      </c>
    </row>
    <row r="52" spans="1:16" s="19" customFormat="1" ht="12.75" customHeight="1">
      <c r="A52" s="23">
        <v>48</v>
      </c>
      <c r="B52" s="22" t="s">
        <v>60</v>
      </c>
      <c r="C52" s="6">
        <v>48</v>
      </c>
      <c r="D52" s="13" t="s">
        <v>5</v>
      </c>
      <c r="E52" s="50">
        <v>1</v>
      </c>
      <c r="F52" s="32">
        <v>1126</v>
      </c>
      <c r="G52" s="33">
        <v>0.2</v>
      </c>
      <c r="H52" s="34">
        <f t="shared" si="0"/>
        <v>225.20000000000002</v>
      </c>
      <c r="I52" s="34">
        <v>220.58</v>
      </c>
      <c r="J52" s="34">
        <v>157.62</v>
      </c>
      <c r="K52" s="35">
        <v>13.04</v>
      </c>
      <c r="L52" s="31">
        <f t="shared" si="3"/>
        <v>170.66</v>
      </c>
      <c r="M52" s="37">
        <f t="shared" si="8"/>
        <v>78.13999999999987</v>
      </c>
      <c r="N52" s="42">
        <f t="shared" si="6"/>
        <v>1820.58</v>
      </c>
      <c r="O52" s="44">
        <f t="shared" si="4"/>
        <v>362.47747799999996</v>
      </c>
      <c r="P52" s="43">
        <f t="shared" si="5"/>
        <v>2183.0574779999997</v>
      </c>
    </row>
    <row r="53" spans="1:16" s="19" customFormat="1" ht="12.75" customHeight="1">
      <c r="A53" s="23">
        <v>49</v>
      </c>
      <c r="B53" s="22" t="s">
        <v>61</v>
      </c>
      <c r="C53" s="6">
        <v>49</v>
      </c>
      <c r="D53" s="13" t="s">
        <v>5</v>
      </c>
      <c r="E53" s="50">
        <v>1</v>
      </c>
      <c r="F53" s="32">
        <v>1126</v>
      </c>
      <c r="G53" s="33">
        <v>0.2</v>
      </c>
      <c r="H53" s="34">
        <f t="shared" si="0"/>
        <v>225.20000000000002</v>
      </c>
      <c r="I53" s="34">
        <v>0</v>
      </c>
      <c r="J53" s="34">
        <v>0</v>
      </c>
      <c r="K53" s="35">
        <v>0</v>
      </c>
      <c r="L53" s="31">
        <f t="shared" si="3"/>
        <v>0</v>
      </c>
      <c r="M53" s="37">
        <f t="shared" si="8"/>
        <v>248.79999999999995</v>
      </c>
      <c r="N53" s="42">
        <f t="shared" si="6"/>
        <v>1600</v>
      </c>
      <c r="O53" s="44">
        <f t="shared" si="4"/>
        <v>318.56</v>
      </c>
      <c r="P53" s="43">
        <f t="shared" si="5"/>
        <v>1918.56</v>
      </c>
    </row>
    <row r="54" spans="1:16" s="19" customFormat="1" ht="12.75" customHeight="1">
      <c r="A54" s="23">
        <v>50</v>
      </c>
      <c r="B54" s="26"/>
      <c r="C54" s="6">
        <v>50</v>
      </c>
      <c r="D54" s="13" t="s">
        <v>5</v>
      </c>
      <c r="E54" s="50">
        <v>1</v>
      </c>
      <c r="F54" s="32">
        <v>1126</v>
      </c>
      <c r="G54" s="33">
        <v>0.2</v>
      </c>
      <c r="H54" s="34">
        <f t="shared" si="0"/>
        <v>225.20000000000002</v>
      </c>
      <c r="I54" s="34">
        <v>184.83</v>
      </c>
      <c r="J54" s="34">
        <v>0</v>
      </c>
      <c r="K54" s="35">
        <v>28.13</v>
      </c>
      <c r="L54" s="31">
        <f t="shared" si="3"/>
        <v>28.13</v>
      </c>
      <c r="M54" s="37">
        <f t="shared" si="8"/>
        <v>220.66999999999985</v>
      </c>
      <c r="N54" s="42">
        <f t="shared" si="6"/>
        <v>1784.83</v>
      </c>
      <c r="O54" s="44">
        <f t="shared" si="4"/>
        <v>355.359653</v>
      </c>
      <c r="P54" s="43">
        <f t="shared" si="5"/>
        <v>2140.189653</v>
      </c>
    </row>
    <row r="55" spans="1:16" s="19" customFormat="1" ht="12.75" customHeight="1">
      <c r="A55" s="23">
        <v>51</v>
      </c>
      <c r="B55" s="22" t="s">
        <v>62</v>
      </c>
      <c r="C55" s="6">
        <v>51</v>
      </c>
      <c r="D55" s="12" t="s">
        <v>5</v>
      </c>
      <c r="E55" s="15">
        <v>1</v>
      </c>
      <c r="F55" s="32">
        <v>1126</v>
      </c>
      <c r="G55" s="33">
        <v>0.2</v>
      </c>
      <c r="H55" s="34">
        <f t="shared" si="0"/>
        <v>225.20000000000002</v>
      </c>
      <c r="I55" s="34">
        <v>99.78</v>
      </c>
      <c r="J55" s="34">
        <v>0</v>
      </c>
      <c r="K55" s="35">
        <v>4.95</v>
      </c>
      <c r="L55" s="31">
        <f t="shared" si="3"/>
        <v>4.95</v>
      </c>
      <c r="M55" s="37">
        <f t="shared" si="8"/>
        <v>243.8499999999999</v>
      </c>
      <c r="N55" s="42">
        <f t="shared" si="6"/>
        <v>1699.78</v>
      </c>
      <c r="O55" s="38">
        <f t="shared" si="4"/>
        <v>338.426198</v>
      </c>
      <c r="P55" s="43">
        <f t="shared" si="5"/>
        <v>2038.2061979999999</v>
      </c>
    </row>
    <row r="56" spans="1:16" s="19" customFormat="1" ht="12.75" customHeight="1">
      <c r="A56" s="23">
        <v>52</v>
      </c>
      <c r="B56" s="22" t="s">
        <v>63</v>
      </c>
      <c r="C56" s="6">
        <v>52</v>
      </c>
      <c r="D56" s="12" t="s">
        <v>5</v>
      </c>
      <c r="E56" s="15">
        <v>1</v>
      </c>
      <c r="F56" s="32">
        <v>1126</v>
      </c>
      <c r="G56" s="33">
        <v>0.2</v>
      </c>
      <c r="H56" s="34">
        <f t="shared" si="0"/>
        <v>225.20000000000002</v>
      </c>
      <c r="I56" s="34">
        <v>118.01</v>
      </c>
      <c r="J56" s="34">
        <v>0</v>
      </c>
      <c r="K56" s="35">
        <v>3.67</v>
      </c>
      <c r="L56" s="31">
        <f t="shared" si="3"/>
        <v>3.67</v>
      </c>
      <c r="M56" s="37">
        <f t="shared" si="8"/>
        <v>245.12999999999988</v>
      </c>
      <c r="N56" s="42">
        <f t="shared" si="6"/>
        <v>1718.01</v>
      </c>
      <c r="O56" s="38">
        <f t="shared" si="4"/>
        <v>342.055791</v>
      </c>
      <c r="P56" s="43">
        <f t="shared" si="5"/>
        <v>2060.065791</v>
      </c>
    </row>
    <row r="57" spans="1:16" s="19" customFormat="1" ht="12.75" customHeight="1">
      <c r="A57" s="23">
        <v>53</v>
      </c>
      <c r="B57" s="22" t="s">
        <v>64</v>
      </c>
      <c r="C57" s="6">
        <v>53</v>
      </c>
      <c r="D57" s="12" t="s">
        <v>5</v>
      </c>
      <c r="E57" s="15">
        <v>1</v>
      </c>
      <c r="F57" s="32">
        <v>1126</v>
      </c>
      <c r="G57" s="33">
        <v>0.2</v>
      </c>
      <c r="H57" s="34">
        <f t="shared" si="0"/>
        <v>225.20000000000002</v>
      </c>
      <c r="I57" s="34">
        <v>282.42</v>
      </c>
      <c r="J57" s="34">
        <v>119.73</v>
      </c>
      <c r="K57" s="35">
        <v>47.6</v>
      </c>
      <c r="L57" s="31">
        <f t="shared" si="3"/>
        <v>167.33</v>
      </c>
      <c r="M57" s="37">
        <f t="shared" si="8"/>
        <v>81.47000000000003</v>
      </c>
      <c r="N57" s="42">
        <f t="shared" si="6"/>
        <v>1882.42</v>
      </c>
      <c r="O57" s="38">
        <f t="shared" si="4"/>
        <v>374.789822</v>
      </c>
      <c r="P57" s="43">
        <f t="shared" si="5"/>
        <v>2257.2098220000003</v>
      </c>
    </row>
    <row r="58" spans="1:16" s="19" customFormat="1" ht="12.75" customHeight="1">
      <c r="A58" s="23">
        <v>54</v>
      </c>
      <c r="B58" s="22" t="s">
        <v>65</v>
      </c>
      <c r="C58" s="6">
        <v>54</v>
      </c>
      <c r="D58" s="12" t="s">
        <v>5</v>
      </c>
      <c r="E58" s="15">
        <v>1</v>
      </c>
      <c r="F58" s="32">
        <v>1126</v>
      </c>
      <c r="G58" s="33">
        <v>0.2</v>
      </c>
      <c r="H58" s="34">
        <f t="shared" si="0"/>
        <v>225.20000000000002</v>
      </c>
      <c r="I58" s="34">
        <v>332.06</v>
      </c>
      <c r="J58" s="34">
        <v>148.8</v>
      </c>
      <c r="K58" s="34">
        <v>16.1</v>
      </c>
      <c r="L58" s="31">
        <f t="shared" si="3"/>
        <v>164.9</v>
      </c>
      <c r="M58" s="37">
        <f t="shared" si="8"/>
        <v>83.89999999999986</v>
      </c>
      <c r="N58" s="42">
        <f t="shared" si="6"/>
        <v>1932.0599999999997</v>
      </c>
      <c r="O58" s="21">
        <f t="shared" si="4"/>
        <v>384.6731459999999</v>
      </c>
      <c r="P58" s="43">
        <f t="shared" si="5"/>
        <v>2316.7331459999996</v>
      </c>
    </row>
    <row r="59" spans="1:16" s="19" customFormat="1" ht="12.75" customHeight="1">
      <c r="A59" s="88">
        <v>55</v>
      </c>
      <c r="B59" s="89" t="s">
        <v>66</v>
      </c>
      <c r="C59" s="90">
        <v>55</v>
      </c>
      <c r="D59" s="91" t="s">
        <v>5</v>
      </c>
      <c r="E59" s="92">
        <v>1</v>
      </c>
      <c r="F59" s="93">
        <v>1126</v>
      </c>
      <c r="G59" s="94">
        <v>0.2</v>
      </c>
      <c r="H59" s="95">
        <f t="shared" si="0"/>
        <v>225.20000000000002</v>
      </c>
      <c r="I59" s="95">
        <v>170.21</v>
      </c>
      <c r="J59" s="95">
        <v>0</v>
      </c>
      <c r="K59" s="95">
        <v>13.19</v>
      </c>
      <c r="L59" s="96">
        <f t="shared" si="3"/>
        <v>13.19</v>
      </c>
      <c r="M59" s="97">
        <f t="shared" si="8"/>
        <v>235.6099999999999</v>
      </c>
      <c r="N59" s="98">
        <f t="shared" si="6"/>
        <v>1770.21</v>
      </c>
      <c r="O59" s="99">
        <f t="shared" si="4"/>
        <v>352.448811</v>
      </c>
      <c r="P59" s="100">
        <f t="shared" si="5"/>
        <v>2122.6588110000002</v>
      </c>
    </row>
    <row r="60" spans="1:16" s="19" customFormat="1" ht="12.75" customHeight="1" thickBot="1">
      <c r="A60" s="88">
        <v>56</v>
      </c>
      <c r="B60" s="89"/>
      <c r="C60" s="90">
        <v>56</v>
      </c>
      <c r="D60" s="91" t="s">
        <v>5</v>
      </c>
      <c r="E60" s="92">
        <v>1</v>
      </c>
      <c r="F60" s="93">
        <v>1185</v>
      </c>
      <c r="G60" s="94">
        <v>0.2</v>
      </c>
      <c r="H60" s="95">
        <f t="shared" si="0"/>
        <v>237</v>
      </c>
      <c r="I60" s="95">
        <v>0</v>
      </c>
      <c r="J60" s="95">
        <v>0</v>
      </c>
      <c r="K60" s="95">
        <v>0</v>
      </c>
      <c r="L60" s="96">
        <f t="shared" si="3"/>
        <v>0</v>
      </c>
      <c r="M60" s="107">
        <f t="shared" si="8"/>
        <v>178</v>
      </c>
      <c r="N60" s="98">
        <v>1600</v>
      </c>
      <c r="O60" s="99">
        <f t="shared" si="4"/>
        <v>318.56</v>
      </c>
      <c r="P60" s="100">
        <f t="shared" si="5"/>
        <v>1918.56</v>
      </c>
    </row>
    <row r="61" spans="1:16" s="57" customFormat="1" ht="12.75" customHeight="1" thickBot="1">
      <c r="A61" s="102"/>
      <c r="B61" s="103"/>
      <c r="C61" s="104" t="s">
        <v>71</v>
      </c>
      <c r="D61" s="105"/>
      <c r="E61" s="106"/>
      <c r="F61" s="108">
        <f>SUM(F5:F60)</f>
        <v>59737</v>
      </c>
      <c r="G61" s="108">
        <f aca="true" t="shared" si="9" ref="G61:P61">SUM(G5:G60)</f>
        <v>9.459999999999999</v>
      </c>
      <c r="H61" s="108">
        <f t="shared" si="9"/>
        <v>10123.280000000002</v>
      </c>
      <c r="I61" s="108">
        <f t="shared" si="9"/>
        <v>6462.43</v>
      </c>
      <c r="J61" s="108">
        <f t="shared" si="9"/>
        <v>1073.0800000000002</v>
      </c>
      <c r="K61" s="108">
        <f t="shared" si="9"/>
        <v>614.1900000000002</v>
      </c>
      <c r="L61" s="108">
        <f t="shared" si="9"/>
        <v>1687.2700000000004</v>
      </c>
      <c r="M61" s="108">
        <f t="shared" si="9"/>
        <v>13252.449999999999</v>
      </c>
      <c r="N61" s="108">
        <f t="shared" si="9"/>
        <v>91262.43</v>
      </c>
      <c r="O61" s="108">
        <f t="shared" si="9"/>
        <v>17968.101259</v>
      </c>
      <c r="P61" s="108">
        <f t="shared" si="9"/>
        <v>109230.53125899997</v>
      </c>
    </row>
  </sheetData>
  <sheetProtection/>
  <mergeCells count="1">
    <mergeCell ref="A2:D2"/>
  </mergeCells>
  <printOptions/>
  <pageMargins left="0" right="0" top="0" bottom="0.5905511811023623" header="0.5118110236220472" footer="0"/>
  <pageSetup horizontalDpi="300" verticalDpi="300" orientation="landscape" paperSize="9" scale="63" r:id="rId1"/>
  <headerFooter scaleWithDoc="0">
    <oddHeader>&amp;RZałącznik nr 14 - wykaz personelu</oddHeader>
    <oddFooter>&amp;CZP-PN/UE/128/13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10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5.8515625" style="0" customWidth="1"/>
    <col min="2" max="2" width="11.28125" style="0" customWidth="1"/>
    <col min="3" max="3" width="18.7109375" style="0" customWidth="1"/>
    <col min="4" max="4" width="12.140625" style="0" customWidth="1"/>
    <col min="5" max="5" width="12.7109375" style="0" customWidth="1"/>
    <col min="10" max="10" width="11.421875" style="0" customWidth="1"/>
    <col min="11" max="11" width="11.7109375" style="0" customWidth="1"/>
    <col min="12" max="12" width="10.421875" style="0" customWidth="1"/>
    <col min="14" max="14" width="10.8515625" style="0" customWidth="1"/>
  </cols>
  <sheetData>
    <row r="3" spans="1:14" ht="12.75">
      <c r="A3" s="110" t="s">
        <v>75</v>
      </c>
      <c r="B3" s="110"/>
      <c r="C3" s="110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ht="13.5" thickBot="1">
      <c r="A4" s="75" t="s">
        <v>74</v>
      </c>
    </row>
    <row r="5" spans="1:14" ht="39">
      <c r="A5" s="76" t="s">
        <v>10</v>
      </c>
      <c r="B5" s="77" t="s">
        <v>4</v>
      </c>
      <c r="C5" s="7" t="s">
        <v>0</v>
      </c>
      <c r="D5" s="8" t="s">
        <v>76</v>
      </c>
      <c r="E5" s="2" t="s">
        <v>7</v>
      </c>
      <c r="F5" s="8" t="s">
        <v>6</v>
      </c>
      <c r="G5" s="2" t="s">
        <v>1</v>
      </c>
      <c r="H5" s="2" t="s">
        <v>77</v>
      </c>
      <c r="I5" s="3" t="s">
        <v>2</v>
      </c>
      <c r="J5" s="2" t="s">
        <v>11</v>
      </c>
      <c r="K5" s="4" t="s">
        <v>12</v>
      </c>
      <c r="L5" s="5" t="s">
        <v>13</v>
      </c>
      <c r="M5" s="24" t="s">
        <v>8</v>
      </c>
      <c r="N5" s="24" t="s">
        <v>9</v>
      </c>
    </row>
    <row r="6" spans="1:14" ht="12.75">
      <c r="A6" s="78">
        <v>1</v>
      </c>
      <c r="B6" s="79" t="s">
        <v>14</v>
      </c>
      <c r="C6" s="80" t="s">
        <v>78</v>
      </c>
      <c r="D6" s="81">
        <v>1</v>
      </c>
      <c r="E6" s="82">
        <v>1126</v>
      </c>
      <c r="F6" s="81">
        <v>0.2</v>
      </c>
      <c r="G6" s="82">
        <f>E6*F6</f>
        <v>225.20000000000002</v>
      </c>
      <c r="H6" s="82"/>
      <c r="I6" s="82">
        <v>496.87</v>
      </c>
      <c r="J6" s="82">
        <v>42.27</v>
      </c>
      <c r="K6" s="82">
        <v>206.53</v>
      </c>
      <c r="L6" s="82">
        <f>K6+J6+I6+H6+G6+E6</f>
        <v>2096.87</v>
      </c>
      <c r="M6" s="82">
        <v>366.11</v>
      </c>
      <c r="N6" s="82">
        <f>M6+L6</f>
        <v>2462.98</v>
      </c>
    </row>
    <row r="7" spans="1:14" ht="12.75">
      <c r="A7" s="78">
        <v>2</v>
      </c>
      <c r="B7" s="79" t="s">
        <v>15</v>
      </c>
      <c r="C7" s="80" t="s">
        <v>78</v>
      </c>
      <c r="D7" s="81">
        <v>1</v>
      </c>
      <c r="E7" s="82">
        <v>1126</v>
      </c>
      <c r="F7" s="81">
        <v>0.13</v>
      </c>
      <c r="G7" s="82">
        <f>E7*F7</f>
        <v>146.38</v>
      </c>
      <c r="H7" s="82">
        <v>0</v>
      </c>
      <c r="I7" s="82">
        <v>0</v>
      </c>
      <c r="J7" s="82">
        <v>0</v>
      </c>
      <c r="K7" s="82">
        <v>327.62</v>
      </c>
      <c r="L7" s="82">
        <f>K7+J7+I7+H7+G7+E7</f>
        <v>1600</v>
      </c>
      <c r="M7" s="82">
        <f>L7*19.91%</f>
        <v>318.56</v>
      </c>
      <c r="N7" s="82">
        <f>M7+L7</f>
        <v>1918.56</v>
      </c>
    </row>
    <row r="8" spans="1:14" ht="12.75">
      <c r="A8" s="78">
        <v>3</v>
      </c>
      <c r="B8" s="83" t="s">
        <v>16</v>
      </c>
      <c r="C8" s="80" t="s">
        <v>78</v>
      </c>
      <c r="D8" s="81">
        <v>1</v>
      </c>
      <c r="E8" s="82">
        <v>0</v>
      </c>
      <c r="F8" s="81">
        <v>0.1</v>
      </c>
      <c r="G8" s="82">
        <f>E8*F8</f>
        <v>0</v>
      </c>
      <c r="H8" s="82">
        <v>0</v>
      </c>
      <c r="I8" s="82">
        <v>0</v>
      </c>
      <c r="J8" s="82">
        <v>0</v>
      </c>
      <c r="K8" s="82">
        <v>0</v>
      </c>
      <c r="L8" s="82">
        <f>K8+J8+I8+H8+G8+E8</f>
        <v>0</v>
      </c>
      <c r="M8" s="82">
        <f>L8*19.91%</f>
        <v>0</v>
      </c>
      <c r="N8" s="82">
        <f>M8+L8</f>
        <v>0</v>
      </c>
    </row>
    <row r="9" spans="1:14" ht="12.75">
      <c r="A9" s="78">
        <v>4</v>
      </c>
      <c r="B9" s="79" t="s">
        <v>17</v>
      </c>
      <c r="C9" s="80" t="s">
        <v>78</v>
      </c>
      <c r="D9" s="81">
        <v>1</v>
      </c>
      <c r="E9" s="82">
        <v>1126</v>
      </c>
      <c r="F9" s="81">
        <v>0.17</v>
      </c>
      <c r="G9" s="82">
        <f>E9*F9</f>
        <v>191.42000000000002</v>
      </c>
      <c r="H9" s="82">
        <v>0</v>
      </c>
      <c r="I9" s="82">
        <v>507.01</v>
      </c>
      <c r="J9" s="82">
        <v>41.89</v>
      </c>
      <c r="K9" s="82">
        <v>240.69</v>
      </c>
      <c r="L9" s="82">
        <f>K9+J9+I9+H9+G9+E9</f>
        <v>2107.01</v>
      </c>
      <c r="M9" s="82">
        <f>L9*19.91%</f>
        <v>419.50569100000007</v>
      </c>
      <c r="N9" s="82">
        <f>M9+L9</f>
        <v>2526.5156910000005</v>
      </c>
    </row>
    <row r="10" spans="1:14" ht="12.75">
      <c r="A10" s="45"/>
      <c r="B10" s="84" t="s">
        <v>79</v>
      </c>
      <c r="C10" s="85"/>
      <c r="D10" s="45"/>
      <c r="E10" s="73">
        <f>SUM(E6:E9)</f>
        <v>3378</v>
      </c>
      <c r="F10" s="86"/>
      <c r="G10" s="73">
        <f aca="true" t="shared" si="0" ref="G10:M10">SUM(G6:G9)</f>
        <v>563</v>
      </c>
      <c r="H10" s="73">
        <f t="shared" si="0"/>
        <v>0</v>
      </c>
      <c r="I10" s="73">
        <f t="shared" si="0"/>
        <v>1003.88</v>
      </c>
      <c r="J10" s="73">
        <f t="shared" si="0"/>
        <v>84.16</v>
      </c>
      <c r="K10" s="73">
        <f t="shared" si="0"/>
        <v>774.8399999999999</v>
      </c>
      <c r="L10" s="87">
        <f t="shared" si="0"/>
        <v>5803.88</v>
      </c>
      <c r="M10" s="87">
        <f t="shared" si="0"/>
        <v>1104.1756910000001</v>
      </c>
      <c r="N10" s="87">
        <f>M10+L10</f>
        <v>6908.0556910000005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</dc:creator>
  <cp:keywords/>
  <dc:description/>
  <cp:lastModifiedBy>Sylwiah</cp:lastModifiedBy>
  <cp:lastPrinted>2013-12-20T12:53:05Z</cp:lastPrinted>
  <dcterms:created xsi:type="dcterms:W3CDTF">2013-02-12T10:45:53Z</dcterms:created>
  <dcterms:modified xsi:type="dcterms:W3CDTF">2013-12-20T12:54:58Z</dcterms:modified>
  <cp:category/>
  <cp:version/>
  <cp:contentType/>
  <cp:contentStatus/>
</cp:coreProperties>
</file>